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checklist\401-10-16 standard barchasb sakhteman\"/>
    </mc:Choice>
  </mc:AlternateContent>
  <workbookProtection workbookAlgorithmName="SHA-512" workbookHashValue="9FlzvWbB7zcyE5zSUlijEoAh75O7u926e4TCY8r7im8X6iwGIiLTE3RXewb1C2tgSVFZIZA06HEe5Qox6kQ6uQ==" workbookSaltValue="k+Ph3LjuKxXkywVZ2d37dw==" workbookSpinCount="100000" lockStructure="1"/>
  <bookViews>
    <workbookView xWindow="240" yWindow="252" windowWidth="20052" windowHeight="7752" activeTab="1"/>
  </bookViews>
  <sheets>
    <sheet name="بهسا" sheetId="6" r:id="rId1"/>
    <sheet name="برچسب" sheetId="7" r:id="rId2"/>
  </sheets>
  <calcPr calcId="152511"/>
</workbook>
</file>

<file path=xl/calcChain.xml><?xml version="1.0" encoding="utf-8"?>
<calcChain xmlns="http://schemas.openxmlformats.org/spreadsheetml/2006/main">
  <c r="AB11" i="7" l="1"/>
  <c r="AB10" i="7" s="1"/>
  <c r="AB9" i="7" s="1"/>
  <c r="AB8" i="7" s="1"/>
  <c r="AB7" i="7" s="1"/>
  <c r="AB12" i="7"/>
  <c r="G18" i="7" l="1"/>
  <c r="G21" i="7" s="1"/>
  <c r="BF20" i="7"/>
  <c r="I22" i="7" s="1"/>
  <c r="BF19" i="7"/>
  <c r="I21" i="7" s="1"/>
  <c r="BF18" i="7"/>
  <c r="I20" i="7" s="1"/>
  <c r="BG18" i="7"/>
  <c r="J80" i="7" s="1"/>
  <c r="BE19" i="7" s="1"/>
  <c r="I18" i="7" s="1"/>
  <c r="G20" i="7"/>
  <c r="G38" i="7"/>
  <c r="J29" i="7"/>
  <c r="H29" i="7"/>
  <c r="AD14" i="7" l="1"/>
  <c r="AC13" i="7"/>
  <c r="AD10" i="7"/>
  <c r="AC7" i="7"/>
  <c r="AD13" i="7"/>
  <c r="AC12" i="7"/>
  <c r="AC9" i="7"/>
  <c r="AD8" i="7"/>
  <c r="AD12" i="7"/>
  <c r="AC11" i="7"/>
  <c r="AD9" i="7"/>
  <c r="AD11" i="7"/>
  <c r="AC10" i="7"/>
  <c r="AC8" i="7"/>
  <c r="BE20" i="7"/>
  <c r="I19" i="7" s="1"/>
  <c r="G19" i="7"/>
  <c r="G22" i="7" s="1"/>
  <c r="G52" i="7"/>
  <c r="BE18" i="7"/>
  <c r="I17" i="7" s="1"/>
  <c r="BE12" i="7"/>
  <c r="J24" i="7" s="1"/>
  <c r="J23" i="7" l="1"/>
  <c r="G66" i="7"/>
  <c r="AD16" i="7" l="1"/>
  <c r="H25" i="7" s="1"/>
  <c r="C12" i="7" l="1"/>
  <c r="C9" i="7"/>
  <c r="C11" i="7"/>
  <c r="C8" i="7"/>
  <c r="B35" i="7"/>
  <c r="C7" i="7"/>
  <c r="C10" i="7"/>
  <c r="C13" i="7"/>
  <c r="AE20" i="7" l="1"/>
  <c r="I85" i="7" s="1"/>
  <c r="AE19" i="7"/>
  <c r="I84" i="7" s="1"/>
  <c r="AE18" i="7"/>
  <c r="I83" i="7" s="1"/>
</calcChain>
</file>

<file path=xl/sharedStrings.xml><?xml version="1.0" encoding="utf-8"?>
<sst xmlns="http://schemas.openxmlformats.org/spreadsheetml/2006/main" count="944" uniqueCount="346">
  <si>
    <t>شهر</t>
  </si>
  <si>
    <t>A</t>
  </si>
  <si>
    <t>B</t>
  </si>
  <si>
    <t>C</t>
  </si>
  <si>
    <t>D</t>
  </si>
  <si>
    <t>E</t>
  </si>
  <si>
    <t>F</t>
  </si>
  <si>
    <t>G</t>
  </si>
  <si>
    <t xml:space="preserve"> بازدهی کمتر</t>
  </si>
  <si>
    <t xml:space="preserve"> بازدهی بیشتر</t>
  </si>
  <si>
    <t>عنوان</t>
  </si>
  <si>
    <t>مقدار</t>
  </si>
  <si>
    <t>kWh</t>
  </si>
  <si>
    <t>lit</t>
  </si>
  <si>
    <t>R</t>
  </si>
  <si>
    <t>به ساختمان برچسب تعلق نمی‌گیرد</t>
  </si>
  <si>
    <t>R=</t>
  </si>
  <si>
    <t>آبادان</t>
  </si>
  <si>
    <t>آباده</t>
  </si>
  <si>
    <t>اردستان</t>
  </si>
  <si>
    <t>اردكان</t>
  </si>
  <si>
    <t>اروميه</t>
  </si>
  <si>
    <t>آستارا</t>
  </si>
  <si>
    <t>اصفهان</t>
  </si>
  <si>
    <t>آمل</t>
  </si>
  <si>
    <t>انار</t>
  </si>
  <si>
    <t>اهر</t>
  </si>
  <si>
    <t>اهواز</t>
  </si>
  <si>
    <t>ایرانشهر</t>
  </si>
  <si>
    <t>ایلام</t>
  </si>
  <si>
    <t>بابلسر</t>
  </si>
  <si>
    <t>بافت</t>
  </si>
  <si>
    <t>بجستان</t>
  </si>
  <si>
    <t>بجنورد</t>
  </si>
  <si>
    <t>بروجرد</t>
  </si>
  <si>
    <t>بستان</t>
  </si>
  <si>
    <t>بم</t>
  </si>
  <si>
    <t>بندرلنگه</t>
  </si>
  <si>
    <t>بندرماهشهر</t>
  </si>
  <si>
    <t>بیرجند</t>
  </si>
  <si>
    <t>پارس آباد مغان</t>
  </si>
  <si>
    <t>پل زمانخان</t>
  </si>
  <si>
    <t>تبریز</t>
  </si>
  <si>
    <t>تربت حیدریه</t>
  </si>
  <si>
    <t>تفرش</t>
  </si>
  <si>
    <t>تهران</t>
  </si>
  <si>
    <t>جلفا</t>
  </si>
  <si>
    <t>چابهار</t>
  </si>
  <si>
    <t>چناران</t>
  </si>
  <si>
    <t>خاش</t>
  </si>
  <si>
    <t>خلخال</t>
  </si>
  <si>
    <t>خوانسار</t>
  </si>
  <si>
    <t>خوی</t>
  </si>
  <si>
    <t>داراب</t>
  </si>
  <si>
    <t>داران</t>
  </si>
  <si>
    <t>درود</t>
  </si>
  <si>
    <t>دزفول</t>
  </si>
  <si>
    <t>دهلران</t>
  </si>
  <si>
    <t>رامسر</t>
  </si>
  <si>
    <t>رامهرمز</t>
  </si>
  <si>
    <t>روانسر</t>
  </si>
  <si>
    <t>زابل</t>
  </si>
  <si>
    <t>زاهدان</t>
  </si>
  <si>
    <t>زرقان</t>
  </si>
  <si>
    <t>زنجان</t>
  </si>
  <si>
    <t>ساری</t>
  </si>
  <si>
    <t>ساوه</t>
  </si>
  <si>
    <t>سبزوار</t>
  </si>
  <si>
    <t>سراب</t>
  </si>
  <si>
    <t>سراوان</t>
  </si>
  <si>
    <t>سرخس</t>
  </si>
  <si>
    <t>سقز</t>
  </si>
  <si>
    <t>سمنان</t>
  </si>
  <si>
    <t>سنندج</t>
  </si>
  <si>
    <t>شاهرود</t>
  </si>
  <si>
    <t>شوشتر</t>
  </si>
  <si>
    <t>شهرکرد</t>
  </si>
  <si>
    <t>شیراز</t>
  </si>
  <si>
    <t>طبس</t>
  </si>
  <si>
    <t>عدل</t>
  </si>
  <si>
    <t>فردوس</t>
  </si>
  <si>
    <t>فسا</t>
  </si>
  <si>
    <t>قائن</t>
  </si>
  <si>
    <t>قروه</t>
  </si>
  <si>
    <t>قم</t>
  </si>
  <si>
    <t>کاشان</t>
  </si>
  <si>
    <t>کرمان</t>
  </si>
  <si>
    <t>کرمانشاه</t>
  </si>
  <si>
    <t>گرگان</t>
  </si>
  <si>
    <t>گرمسار</t>
  </si>
  <si>
    <t>گناباد</t>
  </si>
  <si>
    <t>لار</t>
  </si>
  <si>
    <t>لردگان</t>
  </si>
  <si>
    <t>مراغه</t>
  </si>
  <si>
    <t>مرند</t>
  </si>
  <si>
    <t>مشهد</t>
  </si>
  <si>
    <t>مهاباد</t>
  </si>
  <si>
    <t>نطنز</t>
  </si>
  <si>
    <t>نوشهر</t>
  </si>
  <si>
    <t>هفت تپه</t>
  </si>
  <si>
    <t>همدان</t>
  </si>
  <si>
    <t>همند آبسرد</t>
  </si>
  <si>
    <t>یاسوج</t>
  </si>
  <si>
    <t>یزد</t>
  </si>
  <si>
    <t>گچساران</t>
  </si>
  <si>
    <t>نجف‌آباد</t>
  </si>
  <si>
    <t>برچسب انرژی ساختمان غیر مسکونی
کاربری اداری</t>
  </si>
  <si>
    <t>حرارتی</t>
  </si>
  <si>
    <t>الکتریکی</t>
  </si>
  <si>
    <t>سال</t>
  </si>
  <si>
    <r>
      <t>m</t>
    </r>
    <r>
      <rPr>
        <vertAlign val="superscript"/>
        <sz val="11"/>
        <color theme="1"/>
        <rFont val="Calibri"/>
        <family val="2"/>
        <scheme val="minor"/>
      </rPr>
      <t>3</t>
    </r>
  </si>
  <si>
    <t>تاریخ آغاز بهره‌برداری از ساختمان</t>
  </si>
  <si>
    <t>دوره ارزیابی</t>
  </si>
  <si>
    <t>شاخص مصرف ویژه انرژی اولیه ساختمان</t>
  </si>
  <si>
    <t>شاخص مصرف ویژه انرژی اولیه ساختمان ایده‌آل</t>
  </si>
  <si>
    <t>نسبت انرژی ساختمان</t>
  </si>
  <si>
    <t>مساحت اعیان ساختمان</t>
  </si>
  <si>
    <t>مساحت مفید ساختمان</t>
  </si>
  <si>
    <t>شهر محل استقرار ساختمان</t>
  </si>
  <si>
    <t>نیاز غالب و درجه انرژی سالانه شهر</t>
  </si>
  <si>
    <t>نشانی</t>
  </si>
  <si>
    <t>کد پستی</t>
  </si>
  <si>
    <t>شناسه ملی ساختمان</t>
  </si>
  <si>
    <t>شماره برچسب</t>
  </si>
  <si>
    <t>تاریخ اعتبار برچسب</t>
  </si>
  <si>
    <r>
      <t>m</t>
    </r>
    <r>
      <rPr>
        <vertAlign val="superscript"/>
        <sz val="11"/>
        <color theme="1"/>
        <rFont val="Calibri"/>
        <family val="2"/>
        <scheme val="minor"/>
      </rPr>
      <t>2</t>
    </r>
  </si>
  <si>
    <r>
      <t>kWh/m</t>
    </r>
    <r>
      <rPr>
        <vertAlign val="superscript"/>
        <sz val="11"/>
        <color theme="1"/>
        <rFont val="Calibri"/>
        <family val="2"/>
        <scheme val="minor"/>
      </rPr>
      <t>2</t>
    </r>
    <r>
      <rPr>
        <sz val="11"/>
        <color theme="1"/>
        <rFont val="Calibri"/>
        <family val="2"/>
        <scheme val="minor"/>
      </rPr>
      <t>/year</t>
    </r>
  </si>
  <si>
    <t>نام ساختمان:</t>
  </si>
  <si>
    <t>شماره</t>
  </si>
  <si>
    <t>-</t>
  </si>
  <si>
    <t>آبادچی-فریدن</t>
  </si>
  <si>
    <t>آبعلی</t>
  </si>
  <si>
    <t>آجی‌چای</t>
  </si>
  <si>
    <t>احمدآباد-درودزن</t>
  </si>
  <si>
    <t>احمدوند</t>
  </si>
  <si>
    <t>اختحوان گلپايگان</t>
  </si>
  <si>
    <t>اراك</t>
  </si>
  <si>
    <t>اردبيل</t>
  </si>
  <si>
    <t>آزادشهر</t>
  </si>
  <si>
    <t>استور</t>
  </si>
  <si>
    <t>اسدآباد بيرجند</t>
  </si>
  <si>
    <t>اسكو</t>
  </si>
  <si>
    <t>اسلام‌آباد غرب</t>
  </si>
  <si>
    <t>آغاجاري</t>
  </si>
  <si>
    <t>افراچال</t>
  </si>
  <si>
    <t>الیگودرز</t>
  </si>
  <si>
    <t>امام فیس</t>
  </si>
  <si>
    <t>امیدیه</t>
  </si>
  <si>
    <t>امین‌آباد</t>
  </si>
  <si>
    <t>انارک</t>
  </si>
  <si>
    <t>اندیمشک</t>
  </si>
  <si>
    <t>آوج</t>
  </si>
  <si>
    <t>اهواز(ملاثانی)</t>
  </si>
  <si>
    <t>ایوانکی</t>
  </si>
  <si>
    <t>بابل</t>
  </si>
  <si>
    <t>باراندوزچای</t>
  </si>
  <si>
    <t>بارنیشابور</t>
  </si>
  <si>
    <t>باغ ملک</t>
  </si>
  <si>
    <t>بستان‌آباد</t>
  </si>
  <si>
    <t>بمبور</t>
  </si>
  <si>
    <t>بندرانزلی</t>
  </si>
  <si>
    <t>بندربوشهر</t>
  </si>
  <si>
    <t>بندردیر</t>
  </si>
  <si>
    <t>بندرعباس</t>
  </si>
  <si>
    <t>بن‌سیدان</t>
  </si>
  <si>
    <t>بنکوه</t>
  </si>
  <si>
    <t>بوئین زهرا</t>
  </si>
  <si>
    <t>بی بالان</t>
  </si>
  <si>
    <t>بیاضه بیابانک</t>
  </si>
  <si>
    <t>بیجار</t>
  </si>
  <si>
    <t>پل کله</t>
  </si>
  <si>
    <t>پیرانشهر</t>
  </si>
  <si>
    <t>پیله‌سرا</t>
  </si>
  <si>
    <t>تازه کند</t>
  </si>
  <si>
    <t>تاشکویه کله‌گاه</t>
  </si>
  <si>
    <t>تاکستان</t>
  </si>
  <si>
    <t>تکاب</t>
  </si>
  <si>
    <t>تنگ پنج</t>
  </si>
  <si>
    <t>جاسک</t>
  </si>
  <si>
    <t>جزیره ابوموسی</t>
  </si>
  <si>
    <t>جزیره خارک</t>
  </si>
  <si>
    <t>جزیره سیری</t>
  </si>
  <si>
    <t>جزیره قشم</t>
  </si>
  <si>
    <t>جزیره کیش</t>
  </si>
  <si>
    <t>جیرفت</t>
  </si>
  <si>
    <t>چغارت</t>
  </si>
  <si>
    <t>حاجی‌آباد (بندرعباس)</t>
  </si>
  <si>
    <t>حجت آباد (پیشکوه)</t>
  </si>
  <si>
    <t>حمیدیه</t>
  </si>
  <si>
    <t>حنا</t>
  </si>
  <si>
    <t>خرم‌آباد</t>
  </si>
  <si>
    <t>خرم‌آباد تنکابن</t>
  </si>
  <si>
    <t>خرم‌دره</t>
  </si>
  <si>
    <t>خرمشهر</t>
  </si>
  <si>
    <t>خشکه‌داران تنکابن</t>
  </si>
  <si>
    <t>خفر</t>
  </si>
  <si>
    <t>خوربیابانک</t>
  </si>
  <si>
    <t>داشبند بوکان</t>
  </si>
  <si>
    <t>دامغان</t>
  </si>
  <si>
    <t>دامنه فریدن</t>
  </si>
  <si>
    <t>درگز</t>
  </si>
  <si>
    <t>دره تخت</t>
  </si>
  <si>
    <t>دشت‌ناز</t>
  </si>
  <si>
    <t>دوگنبندان</t>
  </si>
  <si>
    <t>ده‌صومعه</t>
  </si>
  <si>
    <t>دیهوک</t>
  </si>
  <si>
    <t>رشت</t>
  </si>
  <si>
    <t>رودبار گیلان</t>
  </si>
  <si>
    <t>زردگل سرخ‌آباد</t>
  </si>
  <si>
    <t>زرینه اوبانو</t>
  </si>
  <si>
    <t>سپیددشت</t>
  </si>
  <si>
    <t>سددرودزن</t>
  </si>
  <si>
    <t>سرپل ذهاب</t>
  </si>
  <si>
    <t>سرکت تجن</t>
  </si>
  <si>
    <t>سنگ ترش</t>
  </si>
  <si>
    <t>سنگ سوراخ</t>
  </si>
  <si>
    <t>سوپاشی</t>
  </si>
  <si>
    <t>سیرجان</t>
  </si>
  <si>
    <t>شبانکاره</t>
  </si>
  <si>
    <t>شمس‌آباد اراک</t>
  </si>
  <si>
    <t>شمعون</t>
  </si>
  <si>
    <t>شوش</t>
  </si>
  <si>
    <t>شهربابک</t>
  </si>
  <si>
    <t>شیرگاه</t>
  </si>
  <si>
    <t>شیروان بروجرد</t>
  </si>
  <si>
    <t>صفی‌آباد دزفول</t>
  </si>
  <si>
    <t>طرق کرتیان</t>
  </si>
  <si>
    <t>عباس‌آباد قم</t>
  </si>
  <si>
    <t>فومن</t>
  </si>
  <si>
    <t>فیروزآباد خلخال</t>
  </si>
  <si>
    <t>قائمشهر</t>
  </si>
  <si>
    <t>قراخین قائمشهر</t>
  </si>
  <si>
    <t>قرآن تالار</t>
  </si>
  <si>
    <t>قره آغاج</t>
  </si>
  <si>
    <t>قزوین</t>
  </si>
  <si>
    <t>قصرشیرین</t>
  </si>
  <si>
    <t>قطورچای</t>
  </si>
  <si>
    <t>قمشه (شهررضا)</t>
  </si>
  <si>
    <t>قوچان</t>
  </si>
  <si>
    <t>کازرون</t>
  </si>
  <si>
    <t>کاشمر</t>
  </si>
  <si>
    <t>کبوترآباد</t>
  </si>
  <si>
    <t>کرج</t>
  </si>
  <si>
    <t>کرند</t>
  </si>
  <si>
    <t>کره سنگ</t>
  </si>
  <si>
    <t>کشف‌رود</t>
  </si>
  <si>
    <t>کنارک چابهار</t>
  </si>
  <si>
    <t>کنگاور</t>
  </si>
  <si>
    <t>کوتیان صفی‌آباد</t>
  </si>
  <si>
    <t>کوهرنگ</t>
  </si>
  <si>
    <t>کهنوج</t>
  </si>
  <si>
    <t>گتوند</t>
  </si>
  <si>
    <t>گرگان آشتیان</t>
  </si>
  <si>
    <t>گرمسار(داورآباد)</t>
  </si>
  <si>
    <t>گلمکان</t>
  </si>
  <si>
    <t>گنبدقابوس</t>
  </si>
  <si>
    <t>گورگین-خبر</t>
  </si>
  <si>
    <t>گوشه نهاوند</t>
  </si>
  <si>
    <t>لار-پلور</t>
  </si>
  <si>
    <t>لاهیجان</t>
  </si>
  <si>
    <t>لتیان</t>
  </si>
  <si>
    <t>لیقوان</t>
  </si>
  <si>
    <t>ماکو</t>
  </si>
  <si>
    <t>مرودشت</t>
  </si>
  <si>
    <t>مسجدسلیمان</t>
  </si>
  <si>
    <t>مشیران</t>
  </si>
  <si>
    <t>ملایر</t>
  </si>
  <si>
    <t>موچان</t>
  </si>
  <si>
    <t>مهرگرد</t>
  </si>
  <si>
    <t>میاندوآب</t>
  </si>
  <si>
    <t>میانده جیرفت</t>
  </si>
  <si>
    <t>میانه</t>
  </si>
  <si>
    <t>میرجاوه</t>
  </si>
  <si>
    <t>میمه</t>
  </si>
  <si>
    <t>میناب</t>
  </si>
  <si>
    <t>نایین</t>
  </si>
  <si>
    <t>نورآباد ممسنی</t>
  </si>
  <si>
    <t>نوژیان</t>
  </si>
  <si>
    <t>نهبندان</t>
  </si>
  <si>
    <t>نی‌ریز</t>
  </si>
  <si>
    <t>نیشابور</t>
  </si>
  <si>
    <t>ورامین</t>
  </si>
  <si>
    <t>ورزنه</t>
  </si>
  <si>
    <t>ولدآباد</t>
  </si>
  <si>
    <t>همگین</t>
  </si>
  <si>
    <t>هوتن (چات)</t>
  </si>
  <si>
    <t>هویزه</t>
  </si>
  <si>
    <t>نیاز انرژی</t>
  </si>
  <si>
    <t>زیاد</t>
  </si>
  <si>
    <t>متوسط</t>
  </si>
  <si>
    <t>کم</t>
  </si>
  <si>
    <t>نیاز غالب حرارتی</t>
  </si>
  <si>
    <t>سرمایش</t>
  </si>
  <si>
    <t>گرمایش</t>
  </si>
  <si>
    <t>گرمایش/سرمایش</t>
  </si>
  <si>
    <t>ساختمان ایده آل</t>
  </si>
  <si>
    <t>گرمایش زیاد</t>
  </si>
  <si>
    <t>سرمایش زیاد</t>
  </si>
  <si>
    <t>گرمایش/سرمایش متوسط</t>
  </si>
  <si>
    <t>گرمایش/سرمایش کم</t>
  </si>
  <si>
    <t>ضریب تبدیل انرژی الکتریکی به انرژی اولیه</t>
  </si>
  <si>
    <t>ارزش حرارتی خالص گاز طبیعی (Mj)</t>
  </si>
  <si>
    <t>ارزش حرارتی خالص گازوییل (Mj)</t>
  </si>
  <si>
    <t>ارزش حرارتی خالص مازوت (Mj)</t>
  </si>
  <si>
    <t>واحد مصرف</t>
  </si>
  <si>
    <t>ضریب تبدیل گاز طبیعی به انرژی اولیه</t>
  </si>
  <si>
    <t>ضریب تبدیل گازوییل به انرژی اولیه</t>
  </si>
  <si>
    <t>ضریب تبدیل مازوت به انرژی اولیه</t>
  </si>
  <si>
    <t>مصرف انرژی سال اول</t>
  </si>
  <si>
    <t>مصرف انرژی سال دوم</t>
  </si>
  <si>
    <t>مصرف انرژی سال سوم</t>
  </si>
  <si>
    <t>مصرف انرژی غیر مشمول: اتاق سرور و دیتا سنتر</t>
  </si>
  <si>
    <t>مصرف انرژی غیر مشمول: آسانسور</t>
  </si>
  <si>
    <t>مصرف انرژی غیر مشمول: سایر</t>
  </si>
  <si>
    <t>ضریب تصحیح چیلر جذبی</t>
  </si>
  <si>
    <t>سایر</t>
  </si>
  <si>
    <t>ساختمان ایده‌آل</t>
  </si>
  <si>
    <t>ضریب چیلر جذبی</t>
  </si>
  <si>
    <t>گرمایش متوسط</t>
  </si>
  <si>
    <t>دارد</t>
  </si>
  <si>
    <t>ندارد</t>
  </si>
  <si>
    <t>مصرف سالانه گاز طبیعی</t>
  </si>
  <si>
    <t>مصرف سالانه گازوییل</t>
  </si>
  <si>
    <t>مصرف سالانه مازوت</t>
  </si>
  <si>
    <t>تبدیل واحد</t>
  </si>
  <si>
    <t>مصرف انرژی اولیه ساختمان</t>
  </si>
  <si>
    <t>مصرف سالانه انرژی الکتریکی</t>
  </si>
  <si>
    <t xml:space="preserve"> سیستم سرمایش جذبی:</t>
  </si>
  <si>
    <t>ضوابط صرفه‌جویی انرژی در ساختمانها</t>
  </si>
  <si>
    <t>ساختمان از ابتدای سال 1402 مشمول افزایش گاز بها به میزان</t>
  </si>
  <si>
    <t>استفاده از پاداش صرفه‌جویی انرژی در تعرفه گاز و برق  به میزان</t>
  </si>
  <si>
    <t>امکان پذیر می‌باشد.</t>
  </si>
  <si>
    <t>می‌باشد.</t>
  </si>
  <si>
    <t xml:space="preserve">مطابق با استاندارد برچسب انرژی ساختمان برای ثبت مصارف غیر مشمول لازم است، کنتور تفکیکی نصب گردد و یا از خدمات ممیزی انرژی شرکتهای دارای رتبه مشاوره بهینه‌سازی انرژی از سازمان برنامه‌ریزی و مدیریت کشور اقدام گردد. شرکت آریان بهسا آمادگی انجام ممیزی انرژی ساختمان و تعیین سهم مصارف غیر مشمول در ساختمان را دارد. </t>
  </si>
  <si>
    <t>ساختمان از ابتدای سال 1402 مشمول افزایش تعرفه برق به میزان</t>
  </si>
  <si>
    <t>مطابق با ماده 5 آیین نامه ضوابط صرفه‌جویی انرژی در ساختمانها، امکان بهره‌مندی از ظرفیت ماده 12 قانون رفع موانع تولید رقابت پذیر و ارتقای نظام مالی کشور جهت اجرای راهکارهای بهبود کارایی انرژی و صرفه جویی در مصرف انرژی ساختمان میسر می‌باشد.</t>
  </si>
  <si>
    <t>در صورت هرگونه سئوال و ابهام درخصوص استاندارد برچسب انرژی ساختمان در ساختمانهای اداری با تماس بگیرید</t>
  </si>
  <si>
    <t>E: info@behsa.ir</t>
  </si>
  <si>
    <t>T: 021-66086739</t>
  </si>
  <si>
    <t>F:021-66086738</t>
  </si>
  <si>
    <t>W: www.behsa.ir</t>
  </si>
  <si>
    <t>پاداش:</t>
  </si>
  <si>
    <t>جریمه گاز:</t>
  </si>
  <si>
    <t>جریمه برق</t>
  </si>
  <si>
    <t>پاداش</t>
  </si>
  <si>
    <t>با توجه به اینکه ساختمان ممکن است از سوختهای مختلف نظیر گازوییل، مازوت، نفت سفید، گاز مایع و ... استفاده نماید و در تصویر برچسب انرژی ساختمان فضای مناسبی برای درج انواع سوختها لحاظ نشده است، لذا در بخش مصرف انرژی ساختمان هر دو انرژی حرارتی و الکتریکی در شکل استاندارد برچسب انرژی براساس انرژی اولیه  بیان شده است و شکل استاندارد تغییر کرده است. بدیهی است واحد مترمکعب برای انرژی حرارتی (گاز طبیعی) نیز به کیلووات ساعت تبدیل شده است. قابل ذکر است این امکان برای کاربر ایجاد شده است که در صورت لزوم بخشهای مربوط به اطلاعات سوختهای گازوییل و مازوت در صفحه دوم فایل را ویرایش و هر سوخت دیگری را در صورت لزوم جایگزین نماید و با تصحیح مقدار ارزش حرارتی سوخت، محاسبات انجام شود. توجه به این نکته ضرورت دارد که ضرایب تبدیل انرژی الکتریکی و انرژی حررتی به انرژی اولیه مطابق با استاندارد باید توسط نهادهای ذی‌صلاح اعلام شود و کاربر می تواند در صورت اعلام ضرایب، مقادیر آنها در صفحه دوم فایل را اصلاح نماید.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</si>
</sst>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178"/>
      <scheme val="minor"/>
    </font>
    <font>
      <sz val="11"/>
      <color theme="1"/>
      <name val="Calibri"/>
      <family val="2"/>
      <scheme val="minor"/>
    </font>
    <font>
      <sz val="11"/>
      <color theme="1"/>
      <name val="Calibri"/>
      <family val="2"/>
      <scheme val="minor"/>
    </font>
    <font>
      <sz val="11"/>
      <color theme="1"/>
      <name val="B Lotus"/>
      <charset val="178"/>
    </font>
    <font>
      <u/>
      <sz val="11"/>
      <color theme="10"/>
      <name val="Calibri"/>
      <family val="2"/>
      <charset val="178"/>
    </font>
    <font>
      <sz val="11"/>
      <color theme="0" tint="-4.9989318521683403E-2"/>
      <name val="B Lotus"/>
      <charset val="178"/>
    </font>
    <font>
      <b/>
      <sz val="16"/>
      <color theme="1"/>
      <name val="B Nazanin"/>
      <charset val="178"/>
    </font>
    <font>
      <sz val="11"/>
      <color theme="1"/>
      <name val="B Nazanin"/>
      <charset val="178"/>
    </font>
    <font>
      <b/>
      <sz val="11"/>
      <color theme="0"/>
      <name val="Cambria"/>
      <family val="1"/>
      <scheme val="major"/>
    </font>
    <font>
      <sz val="11"/>
      <color theme="1"/>
      <name val="Calibri"/>
      <family val="2"/>
    </font>
    <font>
      <b/>
      <sz val="12"/>
      <color theme="1"/>
      <name val="B Lotus"/>
      <charset val="178"/>
    </font>
    <font>
      <b/>
      <sz val="8"/>
      <color theme="1"/>
      <name val="B Lotus"/>
      <charset val="178"/>
    </font>
    <font>
      <b/>
      <sz val="11"/>
      <color theme="1"/>
      <name val="B Nazanin"/>
      <charset val="178"/>
    </font>
    <font>
      <b/>
      <sz val="12"/>
      <color theme="1"/>
      <name val="B Nazanin"/>
      <charset val="178"/>
    </font>
    <font>
      <vertAlign val="superscript"/>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90">
    <xf numFmtId="0" fontId="0" fillId="0" borderId="0" xfId="0"/>
    <xf numFmtId="0" fontId="0" fillId="0" borderId="0" xfId="0" applyFill="1" applyBorder="1"/>
    <xf numFmtId="0" fontId="8" fillId="0" borderId="0" xfId="0" applyNumberFormat="1"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2" fillId="0" borderId="6" xfId="0" applyFont="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4" xfId="0" applyNumberFormat="1" applyFont="1" applyBorder="1" applyAlignment="1" applyProtection="1">
      <alignment horizontal="center" vertical="center"/>
      <protection hidden="1"/>
    </xf>
    <xf numFmtId="0" fontId="3" fillId="3" borderId="1"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0" xfId="0" applyNumberFormat="1" applyFont="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3" fillId="0" borderId="1"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NumberFormat="1" applyFont="1" applyBorder="1" applyAlignment="1" applyProtection="1">
      <alignment horizontal="center" vertical="center"/>
      <protection hidden="1"/>
    </xf>
    <xf numFmtId="0" fontId="12" fillId="0" borderId="11" xfId="0" applyFont="1" applyBorder="1" applyAlignment="1" applyProtection="1">
      <alignment vertical="center" wrapText="1"/>
      <protection hidden="1"/>
    </xf>
    <xf numFmtId="0" fontId="5" fillId="0" borderId="0" xfId="0" applyFont="1" applyFill="1" applyBorder="1" applyAlignment="1" applyProtection="1">
      <alignment horizontal="center" vertical="center"/>
      <protection hidden="1"/>
    </xf>
    <xf numFmtId="0" fontId="4" fillId="0" borderId="0" xfId="1" applyFill="1" applyBorder="1" applyAlignment="1" applyProtection="1">
      <alignment horizontal="center" wrapText="1"/>
      <protection hidden="1"/>
    </xf>
    <xf numFmtId="0" fontId="3" fillId="0" borderId="15"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2" borderId="18" xfId="0" applyFont="1" applyFill="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2" borderId="20" xfId="0" applyFont="1" applyFill="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0" xfId="0" applyNumberFormat="1" applyFont="1" applyFill="1" applyBorder="1" applyAlignment="1" applyProtection="1">
      <alignment horizontal="center" vertical="center"/>
      <protection hidden="1"/>
    </xf>
    <xf numFmtId="0" fontId="7" fillId="0" borderId="10" xfId="0" applyFont="1" applyBorder="1" applyAlignment="1" applyProtection="1">
      <alignment horizontal="center" vertical="center" wrapText="1"/>
      <protection hidden="1"/>
    </xf>
    <xf numFmtId="0" fontId="0" fillId="0" borderId="0" xfId="0" applyFill="1" applyBorder="1" applyProtection="1">
      <protection hidden="1"/>
    </xf>
    <xf numFmtId="0" fontId="10" fillId="0" borderId="0" xfId="0" applyFont="1" applyFill="1" applyBorder="1" applyAlignment="1" applyProtection="1">
      <alignment horizontal="justify" vertical="center" wrapText="1" readingOrder="2"/>
      <protection hidden="1"/>
    </xf>
    <xf numFmtId="0" fontId="11" fillId="0" borderId="0" xfId="0" applyFont="1" applyFill="1" applyBorder="1" applyAlignment="1" applyProtection="1">
      <alignment horizontal="justify" vertical="center" wrapText="1" readingOrder="2"/>
      <protection hidden="1"/>
    </xf>
    <xf numFmtId="0" fontId="7" fillId="0" borderId="12" xfId="0" applyFont="1" applyBorder="1" applyAlignment="1" applyProtection="1">
      <alignment horizontal="center" vertical="center" wrapText="1"/>
      <protection hidden="1"/>
    </xf>
    <xf numFmtId="0" fontId="7" fillId="0" borderId="11" xfId="0" applyFont="1" applyBorder="1" applyAlignment="1" applyProtection="1">
      <alignment vertical="center" wrapText="1"/>
      <protection hidden="1"/>
    </xf>
    <xf numFmtId="0" fontId="12" fillId="0" borderId="33" xfId="0" applyFont="1" applyBorder="1" applyAlignment="1" applyProtection="1">
      <alignment horizontal="center" vertical="center"/>
      <protection hidden="1"/>
    </xf>
    <xf numFmtId="0" fontId="3" fillId="0" borderId="0" xfId="0" applyNumberFormat="1" applyFont="1" applyAlignment="1" applyProtection="1">
      <alignment horizontal="center" vertical="center"/>
      <protection hidden="1"/>
    </xf>
    <xf numFmtId="0" fontId="7" fillId="0" borderId="1" xfId="0" applyFont="1" applyBorder="1" applyAlignment="1" applyProtection="1">
      <alignment horizontal="center" vertical="center" wrapText="1"/>
      <protection locked="0" hidden="1"/>
    </xf>
    <xf numFmtId="0" fontId="7" fillId="0" borderId="0" xfId="0" applyFont="1" applyAlignment="1" applyProtection="1">
      <alignment horizontal="center" vertical="center"/>
      <protection hidden="1"/>
    </xf>
    <xf numFmtId="0" fontId="7" fillId="0" borderId="0" xfId="0" applyNumberFormat="1" applyFont="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0" xfId="0" applyNumberFormat="1"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7" fillId="0" borderId="21" xfId="0" applyNumberFormat="1"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9" fontId="3" fillId="0" borderId="18" xfId="0" applyNumberFormat="1" applyFont="1" applyBorder="1" applyAlignment="1" applyProtection="1">
      <alignment horizontal="center" vertical="center"/>
      <protection hidden="1"/>
    </xf>
    <xf numFmtId="9" fontId="3" fillId="0" borderId="20" xfId="0" applyNumberFormat="1" applyFont="1" applyBorder="1" applyAlignment="1" applyProtection="1">
      <alignment horizontal="center" vertical="center"/>
      <protection hidden="1"/>
    </xf>
    <xf numFmtId="0" fontId="3" fillId="3" borderId="46" xfId="0" applyFont="1" applyFill="1" applyBorder="1" applyAlignment="1" applyProtection="1">
      <alignment horizontal="center" vertical="center"/>
      <protection hidden="1"/>
    </xf>
    <xf numFmtId="0" fontId="3" fillId="3" borderId="50"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xf numFmtId="164" fontId="3" fillId="0" borderId="18" xfId="0" applyNumberFormat="1" applyFont="1" applyBorder="1" applyAlignment="1" applyProtection="1">
      <alignment horizontal="center" vertical="center"/>
      <protection hidden="1"/>
    </xf>
    <xf numFmtId="164" fontId="3" fillId="0" borderId="19" xfId="0" applyNumberFormat="1"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164" fontId="3" fillId="0" borderId="22" xfId="0" applyNumberFormat="1" applyFont="1" applyBorder="1" applyAlignment="1" applyProtection="1">
      <alignment horizontal="center" vertical="center"/>
      <protection hidden="1"/>
    </xf>
    <xf numFmtId="3" fontId="7" fillId="0" borderId="10" xfId="0" applyNumberFormat="1" applyFont="1" applyBorder="1" applyAlignment="1" applyProtection="1">
      <alignment horizontal="center" vertical="center" wrapText="1"/>
      <protection hidden="1"/>
    </xf>
    <xf numFmtId="9" fontId="12" fillId="0" borderId="0" xfId="0" applyNumberFormat="1" applyFont="1" applyBorder="1" applyAlignment="1" applyProtection="1">
      <alignment horizontal="center" vertical="center"/>
      <protection hidden="1"/>
    </xf>
    <xf numFmtId="0" fontId="0" fillId="0" borderId="0" xfId="0" applyFill="1" applyBorder="1" applyAlignment="1">
      <alignment horizontal="center"/>
    </xf>
    <xf numFmtId="0" fontId="3" fillId="0" borderId="10"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12" fillId="0" borderId="3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7" fillId="0" borderId="10" xfId="0" applyFont="1" applyBorder="1" applyAlignment="1" applyProtection="1">
      <alignment horizontal="center" vertical="center" wrapText="1"/>
      <protection locked="0" hidden="1"/>
    </xf>
    <xf numFmtId="0" fontId="7" fillId="0" borderId="12" xfId="0" applyFont="1" applyBorder="1" applyAlignment="1" applyProtection="1">
      <alignment horizontal="center" vertical="center" wrapText="1"/>
      <protection locked="0" hidden="1"/>
    </xf>
    <xf numFmtId="0" fontId="7" fillId="0" borderId="11" xfId="0" applyFont="1" applyBorder="1" applyAlignment="1" applyProtection="1">
      <alignment horizontal="center" vertical="center" wrapText="1"/>
      <protection locked="0" hidden="1"/>
    </xf>
    <xf numFmtId="0" fontId="7" fillId="0" borderId="46" xfId="0" applyFont="1" applyBorder="1" applyAlignment="1" applyProtection="1">
      <alignment horizontal="right" vertical="center"/>
      <protection hidden="1"/>
    </xf>
    <xf numFmtId="0" fontId="7" fillId="0" borderId="47" xfId="0" applyFont="1" applyBorder="1" applyAlignment="1" applyProtection="1">
      <alignment horizontal="right" vertical="center"/>
      <protection hidden="1"/>
    </xf>
    <xf numFmtId="0" fontId="7" fillId="0" borderId="35" xfId="0" applyFont="1" applyBorder="1" applyAlignment="1" applyProtection="1">
      <alignment horizontal="right" vertical="center"/>
      <protection hidden="1"/>
    </xf>
    <xf numFmtId="0" fontId="7" fillId="0" borderId="37" xfId="0" applyFont="1" applyBorder="1" applyAlignment="1" applyProtection="1">
      <alignment horizontal="right" vertical="center"/>
      <protection hidden="1"/>
    </xf>
    <xf numFmtId="0" fontId="7" fillId="0" borderId="38" xfId="0" applyFont="1" applyBorder="1" applyAlignment="1" applyProtection="1">
      <alignment horizontal="right" vertical="center"/>
      <protection hidden="1"/>
    </xf>
    <xf numFmtId="0" fontId="7" fillId="0" borderId="39" xfId="0" applyFont="1" applyBorder="1" applyAlignment="1" applyProtection="1">
      <alignment horizontal="right" vertical="center"/>
      <protection hidden="1"/>
    </xf>
    <xf numFmtId="0" fontId="2" fillId="0" borderId="31"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locked="0" hidden="1"/>
    </xf>
    <xf numFmtId="0" fontId="7" fillId="0" borderId="25" xfId="0" applyFont="1" applyBorder="1" applyAlignment="1" applyProtection="1">
      <alignment horizontal="center" vertical="center"/>
      <protection locked="0" hidden="1"/>
    </xf>
    <xf numFmtId="0" fontId="7" fillId="0" borderId="40"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7" fillId="0" borderId="43" xfId="0" applyFont="1" applyBorder="1" applyAlignment="1" applyProtection="1">
      <alignment horizontal="center" vertical="center" wrapText="1"/>
      <protection hidden="1"/>
    </xf>
    <xf numFmtId="0" fontId="7" fillId="0" borderId="28" xfId="0" applyFont="1" applyBorder="1" applyAlignment="1" applyProtection="1">
      <alignment horizontal="right" vertical="center"/>
      <protection locked="0" hidden="1"/>
    </xf>
    <xf numFmtId="0" fontId="7" fillId="0" borderId="29" xfId="0" applyFont="1" applyBorder="1" applyAlignment="1" applyProtection="1">
      <alignment horizontal="right" vertical="center"/>
      <protection locked="0" hidden="1"/>
    </xf>
    <xf numFmtId="0" fontId="2" fillId="0" borderId="44"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locked="0" hidden="1"/>
    </xf>
    <xf numFmtId="0" fontId="7" fillId="0" borderId="30" xfId="0" applyFont="1" applyBorder="1" applyAlignment="1" applyProtection="1">
      <alignment horizontal="center" vertical="center"/>
      <protection locked="0" hidden="1"/>
    </xf>
    <xf numFmtId="0" fontId="7" fillId="0" borderId="41" xfId="0" applyFont="1" applyBorder="1" applyAlignment="1" applyProtection="1">
      <alignment horizontal="right" vertical="center"/>
      <protection hidden="1"/>
    </xf>
    <xf numFmtId="0" fontId="7" fillId="0" borderId="12" xfId="0" applyFont="1" applyBorder="1" applyAlignment="1" applyProtection="1">
      <alignment horizontal="right" vertical="center"/>
      <protection hidden="1"/>
    </xf>
    <xf numFmtId="0" fontId="7" fillId="0" borderId="11" xfId="0" applyFont="1" applyBorder="1" applyAlignment="1" applyProtection="1">
      <alignment horizontal="right"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locked="0" hidden="1"/>
    </xf>
    <xf numFmtId="0" fontId="7" fillId="0" borderId="27" xfId="0" applyFont="1" applyBorder="1" applyAlignment="1" applyProtection="1">
      <alignment horizontal="center" vertical="center"/>
      <protection locked="0" hidden="1"/>
    </xf>
    <xf numFmtId="0" fontId="7" fillId="0" borderId="10" xfId="0" applyFont="1" applyBorder="1" applyAlignment="1" applyProtection="1">
      <alignment horizontal="center" vertical="center"/>
      <protection locked="0" hidden="1"/>
    </xf>
    <xf numFmtId="0" fontId="7" fillId="0" borderId="42" xfId="0" applyFont="1" applyBorder="1" applyAlignment="1" applyProtection="1">
      <alignment horizontal="center" vertical="center"/>
      <protection locked="0" hidden="1"/>
    </xf>
    <xf numFmtId="0" fontId="7" fillId="0" borderId="41" xfId="0" applyFont="1" applyBorder="1" applyAlignment="1" applyProtection="1">
      <alignment horizontal="right" vertical="center"/>
      <protection locked="0" hidden="1"/>
    </xf>
    <xf numFmtId="0" fontId="7" fillId="0" borderId="12" xfId="0" applyFont="1" applyBorder="1" applyAlignment="1" applyProtection="1">
      <alignment horizontal="right" vertical="center"/>
      <protection locked="0" hidden="1"/>
    </xf>
    <xf numFmtId="0" fontId="7" fillId="0" borderId="11" xfId="0" applyFont="1" applyBorder="1" applyAlignment="1" applyProtection="1">
      <alignment horizontal="right" vertical="center"/>
      <protection locked="0"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7" fillId="0" borderId="26" xfId="0" applyFont="1" applyBorder="1" applyAlignment="1" applyProtection="1">
      <alignment horizontal="right" vertical="center"/>
      <protection hidden="1"/>
    </xf>
    <xf numFmtId="0" fontId="7" fillId="0" borderId="1" xfId="0" applyFont="1" applyBorder="1" applyAlignment="1" applyProtection="1">
      <alignment horizontal="right" vertical="center"/>
      <protection hidden="1"/>
    </xf>
    <xf numFmtId="0" fontId="2" fillId="0" borderId="10" xfId="0" applyFont="1" applyBorder="1" applyAlignment="1" applyProtection="1">
      <alignment horizontal="center" vertical="center"/>
      <protection locked="0" hidden="1"/>
    </xf>
    <xf numFmtId="0" fontId="2" fillId="0" borderId="11" xfId="0" applyFont="1" applyBorder="1" applyAlignment="1" applyProtection="1">
      <alignment horizontal="center" vertical="center"/>
      <protection locked="0" hidden="1"/>
    </xf>
    <xf numFmtId="0" fontId="13" fillId="0" borderId="0" xfId="0" applyFont="1" applyBorder="1" applyAlignment="1" applyProtection="1">
      <alignment horizontal="center" vertical="center"/>
      <protection hidden="1"/>
    </xf>
    <xf numFmtId="0" fontId="7" fillId="0" borderId="26" xfId="0" applyFont="1" applyBorder="1" applyAlignment="1" applyProtection="1">
      <alignment horizontal="right" vertical="center"/>
      <protection locked="0" hidden="1"/>
    </xf>
    <xf numFmtId="0" fontId="7" fillId="0" borderId="1" xfId="0" applyFont="1" applyBorder="1" applyAlignment="1" applyProtection="1">
      <alignment horizontal="right" vertical="center"/>
      <protection locked="0" hidden="1"/>
    </xf>
    <xf numFmtId="0" fontId="12" fillId="0" borderId="33" xfId="0" applyFont="1" applyBorder="1" applyAlignment="1" applyProtection="1">
      <alignment horizontal="center" vertical="center"/>
      <protection hidden="1"/>
    </xf>
    <xf numFmtId="0" fontId="12" fillId="0" borderId="36" xfId="0" applyFont="1" applyBorder="1" applyAlignment="1" applyProtection="1">
      <alignment horizontal="center" vertical="center"/>
      <protection hidden="1"/>
    </xf>
    <xf numFmtId="0" fontId="7" fillId="0" borderId="33" xfId="0" applyFont="1" applyBorder="1" applyAlignment="1" applyProtection="1">
      <alignment horizontal="center" vertical="center"/>
      <protection hidden="1"/>
    </xf>
    <xf numFmtId="0" fontId="7" fillId="0" borderId="36"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12" fillId="0" borderId="6"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locked="0" hidden="1"/>
    </xf>
    <xf numFmtId="0" fontId="12" fillId="0" borderId="10"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2" fontId="7" fillId="0" borderId="10" xfId="0" applyNumberFormat="1" applyFont="1" applyBorder="1" applyAlignment="1" applyProtection="1">
      <alignment horizontal="center" vertical="center" wrapText="1"/>
      <protection hidden="1"/>
    </xf>
    <xf numFmtId="2" fontId="7" fillId="0" borderId="12" xfId="0" applyNumberFormat="1" applyFont="1" applyBorder="1" applyAlignment="1" applyProtection="1">
      <alignment horizontal="center" vertical="center" wrapText="1"/>
      <protection hidden="1"/>
    </xf>
    <xf numFmtId="0" fontId="7" fillId="0" borderId="12" xfId="0" applyFont="1" applyBorder="1" applyAlignment="1" applyProtection="1">
      <alignment horizontal="center" vertical="center"/>
      <protection locked="0" hidden="1"/>
    </xf>
    <xf numFmtId="0" fontId="7" fillId="0" borderId="11" xfId="0" applyFont="1" applyBorder="1" applyAlignment="1" applyProtection="1">
      <alignment horizontal="center" vertical="center"/>
      <protection locked="0" hidden="1"/>
    </xf>
    <xf numFmtId="0" fontId="12" fillId="0" borderId="11"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6" fillId="0" borderId="13" xfId="0" applyFont="1" applyBorder="1" applyAlignment="1" applyProtection="1">
      <alignment horizontal="center" vertical="center" wrapText="1"/>
      <protection hidden="1"/>
    </xf>
    <xf numFmtId="0" fontId="13" fillId="0" borderId="13" xfId="0" applyFont="1" applyBorder="1" applyAlignment="1" applyProtection="1">
      <alignment vertical="center" wrapText="1"/>
      <protection hidden="1"/>
    </xf>
    <xf numFmtId="0" fontId="3" fillId="0" borderId="8"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13" fillId="0" borderId="2" xfId="0" applyFont="1" applyBorder="1" applyAlignment="1" applyProtection="1">
      <alignment vertical="center" wrapText="1"/>
      <protection hidden="1"/>
    </xf>
    <xf numFmtId="0" fontId="12" fillId="0" borderId="8"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3" fontId="7" fillId="0" borderId="10" xfId="0" applyNumberFormat="1" applyFont="1" applyBorder="1" applyAlignment="1" applyProtection="1">
      <alignment horizontal="center" vertical="center" wrapText="1"/>
      <protection hidden="1"/>
    </xf>
    <xf numFmtId="3" fontId="7" fillId="0" borderId="12" xfId="0" applyNumberFormat="1" applyFont="1" applyBorder="1" applyAlignment="1" applyProtection="1">
      <alignment horizontal="center" vertical="center" wrapText="1"/>
      <protection hidden="1"/>
    </xf>
    <xf numFmtId="0" fontId="7" fillId="0" borderId="18" xfId="0" applyFont="1" applyBorder="1" applyAlignment="1" applyProtection="1">
      <alignment horizontal="justify" vertical="justify" wrapText="1"/>
      <protection hidden="1"/>
    </xf>
    <xf numFmtId="0" fontId="7" fillId="0" borderId="0" xfId="0" applyFont="1" applyBorder="1" applyAlignment="1" applyProtection="1">
      <alignment horizontal="justify" vertical="justify" wrapText="1"/>
      <protection hidden="1"/>
    </xf>
    <xf numFmtId="0" fontId="7" fillId="0" borderId="19" xfId="0" applyFont="1" applyBorder="1" applyAlignment="1" applyProtection="1">
      <alignment horizontal="justify" vertical="justify" wrapText="1"/>
      <protection hidden="1"/>
    </xf>
    <xf numFmtId="0" fontId="15" fillId="0" borderId="0" xfId="0" applyFont="1" applyBorder="1" applyAlignment="1">
      <alignment horizontal="left" vertical="center" readingOrder="1"/>
    </xf>
    <xf numFmtId="0" fontId="15" fillId="0" borderId="0" xfId="0" applyFont="1" applyBorder="1" applyAlignment="1">
      <alignment horizontal="justify" vertical="center" readingOrder="1"/>
    </xf>
    <xf numFmtId="0" fontId="12" fillId="0" borderId="0"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7" fillId="0" borderId="18" xfId="0" applyFont="1" applyBorder="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7" fillId="0" borderId="48" xfId="0" applyFont="1" applyBorder="1" applyAlignment="1" applyProtection="1">
      <alignment horizontal="right" vertical="center"/>
      <protection hidden="1"/>
    </xf>
    <xf numFmtId="0" fontId="7" fillId="0" borderId="4" xfId="0" applyFont="1" applyBorder="1" applyAlignment="1" applyProtection="1">
      <alignment horizontal="right" vertical="center"/>
      <protection hidden="1"/>
    </xf>
    <xf numFmtId="0" fontId="7" fillId="0" borderId="4"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7" fillId="0" borderId="19" xfId="0" applyFont="1" applyBorder="1" applyAlignment="1" applyProtection="1">
      <alignment horizontal="right" vertical="center"/>
      <protection hidden="1"/>
    </xf>
    <xf numFmtId="164" fontId="12" fillId="0" borderId="0" xfId="0" applyNumberFormat="1" applyFont="1" applyBorder="1" applyAlignment="1" applyProtection="1">
      <alignment horizontal="center" vertical="center"/>
      <protection hidden="1"/>
    </xf>
  </cellXfs>
  <cellStyles count="2">
    <cellStyle name="Hyperlink" xfId="1" builtinId="8"/>
    <cellStyle name="Normal" xfId="0" builtinId="0"/>
  </cellStyles>
  <dxfs count="15">
    <dxf>
      <fill>
        <patternFill>
          <bgColor theme="5" tint="0.39994506668294322"/>
        </patternFill>
      </fill>
    </dxf>
    <dxf>
      <font>
        <b/>
        <i val="0"/>
        <strike val="0"/>
        <color theme="0"/>
      </font>
      <fill>
        <patternFill>
          <bgColor rgb="FFC00000"/>
        </patternFill>
      </fill>
    </dxf>
    <dxf>
      <font>
        <color rgb="FFFF0000"/>
      </font>
    </dxf>
    <dxf>
      <font>
        <color theme="0"/>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08080"/>
      <color rgb="FFFF0000"/>
      <color rgb="FFFBFBFB"/>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403859</xdr:colOff>
      <xdr:row>9</xdr:row>
      <xdr:rowOff>161925</xdr:rowOff>
    </xdr:from>
    <xdr:to>
      <xdr:col>8</xdr:col>
      <xdr:colOff>19049</xdr:colOff>
      <xdr:row>24</xdr:row>
      <xdr:rowOff>99060</xdr:rowOff>
    </xdr:to>
    <xdr:sp macro="" textlink="">
      <xdr:nvSpPr>
        <xdr:cNvPr id="2" name="TextBox 1"/>
        <xdr:cNvSpPr txBox="1"/>
      </xdr:nvSpPr>
      <xdr:spPr>
        <a:xfrm>
          <a:off x="10107575671" y="1807845"/>
          <a:ext cx="3935730" cy="268033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just" rtl="1"/>
          <a:endParaRPr lang="fa-IR" sz="1100">
            <a:cs typeface="B Lotus" pitchFamily="2" charset="-78"/>
          </a:endParaRPr>
        </a:p>
        <a:p>
          <a:pPr algn="just" rtl="1"/>
          <a:r>
            <a:rPr lang="fa-IR" sz="1100">
              <a:cs typeface="B Lotus" pitchFamily="2" charset="-78"/>
            </a:rPr>
            <a:t>فایل حاضر جهت انجام محاسبات برچسب</a:t>
          </a:r>
          <a:r>
            <a:rPr lang="fa-IR" sz="1100" baseline="0">
              <a:cs typeface="B Lotus" pitchFamily="2" charset="-78"/>
            </a:rPr>
            <a:t> انرژی ساختمان براساس استاندارد ملی به شماره‌های 1-14254 و 2-14254 </a:t>
          </a:r>
          <a:r>
            <a:rPr lang="fa-IR" sz="1100">
              <a:cs typeface="B Lotus" pitchFamily="2" charset="-78"/>
            </a:rPr>
            <a:t>توسط</a:t>
          </a:r>
          <a:r>
            <a:rPr lang="fa-IR" sz="1100" baseline="0">
              <a:cs typeface="B Lotus" pitchFamily="2" charset="-78"/>
            </a:rPr>
            <a:t> آریان بهسا به منظور استفاده در ساختمانهای دولتی و عمومی با کاربری اداری تهیه شده است. </a:t>
          </a:r>
        </a:p>
        <a:p>
          <a:pPr algn="just" rtl="1"/>
          <a:r>
            <a:rPr lang="fa-IR" sz="1100" baseline="0">
              <a:cs typeface="B Lotus" pitchFamily="2" charset="-78"/>
            </a:rPr>
            <a:t>درصورت وجود هرگونه مشکل در محاسبات و یا جهت ارائه نقطه نظرات و پیشنهادات خود بمنظور بهبود این فایل، می‌توانید به روشهای زیر با ما تماس بگبرید.</a:t>
          </a:r>
          <a:endParaRPr lang="en-US" sz="1100" baseline="0">
            <a:cs typeface="B Lotus" pitchFamily="2" charset="-78"/>
          </a:endParaRPr>
        </a:p>
        <a:p>
          <a:pPr algn="just" rtl="1"/>
          <a:endParaRPr lang="fa-IR" sz="1100" baseline="0">
            <a:cs typeface="B Lotus" pitchFamily="2" charset="-78"/>
          </a:endParaRPr>
        </a:p>
        <a:p>
          <a:pPr algn="just" rtl="0"/>
          <a:r>
            <a:rPr lang="en-US" sz="1100" baseline="0">
              <a:cs typeface="B Lotus" pitchFamily="2" charset="-78"/>
            </a:rPr>
            <a:t>E: info@behsa.ir</a:t>
          </a:r>
        </a:p>
        <a:p>
          <a:pPr algn="just" rtl="0"/>
          <a:r>
            <a:rPr lang="en-US" sz="1100" baseline="0">
              <a:cs typeface="B Lotus" pitchFamily="2" charset="-78"/>
            </a:rPr>
            <a:t>T: 021-66086739</a:t>
          </a:r>
        </a:p>
        <a:p>
          <a:pPr algn="just" rtl="0"/>
          <a:r>
            <a:rPr lang="en-US" sz="1100" baseline="0">
              <a:cs typeface="B Lotus" pitchFamily="2" charset="-78"/>
            </a:rPr>
            <a:t>F:021-66086738</a:t>
          </a:r>
        </a:p>
        <a:p>
          <a:pPr algn="just" rtl="0"/>
          <a:r>
            <a:rPr lang="en-US" sz="1100" baseline="0">
              <a:cs typeface="B Lotus" pitchFamily="2" charset="-78"/>
            </a:rPr>
            <a:t>W: www.behsa.ir</a:t>
          </a:r>
          <a:endParaRPr lang="fa-IR" sz="1100">
            <a:cs typeface="B Lotus" pitchFamily="2" charset="-78"/>
          </a:endParaRPr>
        </a:p>
      </xdr:txBody>
    </xdr:sp>
    <xdr:clientData/>
  </xdr:twoCellAnchor>
  <xdr:twoCellAnchor editAs="oneCell">
    <xdr:from>
      <xdr:col>3</xdr:col>
      <xdr:colOff>137160</xdr:colOff>
      <xdr:row>4</xdr:row>
      <xdr:rowOff>152400</xdr:rowOff>
    </xdr:from>
    <xdr:to>
      <xdr:col>6</xdr:col>
      <xdr:colOff>327660</xdr:colOff>
      <xdr:row>9</xdr:row>
      <xdr:rowOff>43180</xdr:rowOff>
    </xdr:to>
    <xdr:pic>
      <xdr:nvPicPr>
        <xdr:cNvPr id="4" name="Picture 3" descr="C:\Users\akena\Desktop\97-05-10 new behsa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8501500" y="883920"/>
          <a:ext cx="2042160" cy="8051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108585</xdr:colOff>
      <xdr:row>4</xdr:row>
      <xdr:rowOff>129540</xdr:rowOff>
    </xdr:from>
    <xdr:to>
      <xdr:col>2</xdr:col>
      <xdr:colOff>868680</xdr:colOff>
      <xdr:row>4</xdr:row>
      <xdr:rowOff>815340</xdr:rowOff>
    </xdr:to>
    <xdr:pic>
      <xdr:nvPicPr>
        <xdr:cNvPr id="11" name="Picture 10"/>
        <xdr:cNvPicPr>
          <a:picLocks noChangeAspect="1" noChangeArrowheads="1"/>
        </xdr:cNvPicPr>
      </xdr:nvPicPr>
      <xdr:blipFill>
        <a:blip xmlns:r="http://schemas.openxmlformats.org/officeDocument/2006/relationships" r:embed="rId1">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0490804520" y="487680"/>
          <a:ext cx="76009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388620</xdr:colOff>
      <xdr:row>6</xdr:row>
      <xdr:rowOff>13335</xdr:rowOff>
    </xdr:from>
    <xdr:to>
      <xdr:col>9</xdr:col>
      <xdr:colOff>739140</xdr:colOff>
      <xdr:row>12</xdr:row>
      <xdr:rowOff>350520</xdr:rowOff>
    </xdr:to>
    <xdr:grpSp>
      <xdr:nvGrpSpPr>
        <xdr:cNvPr id="3" name="Group 2"/>
        <xdr:cNvGrpSpPr/>
      </xdr:nvGrpSpPr>
      <xdr:grpSpPr>
        <a:xfrm>
          <a:off x="9798832320" y="2009775"/>
          <a:ext cx="2400300" cy="2486025"/>
          <a:chOff x="11379946125" y="2238375"/>
          <a:chExt cx="1771650" cy="2238375"/>
        </a:xfrm>
      </xdr:grpSpPr>
      <xdr:pic>
        <xdr:nvPicPr>
          <xdr:cNvPr id="12" name="Picture 11"/>
          <xdr:cNvPicPr>
            <a:picLocks noChangeAspect="1" noChangeArrowheads="1"/>
          </xdr:cNvPicPr>
        </xdr:nvPicPr>
        <xdr:blipFill>
          <a:blip xmlns:r="http://schemas.openxmlformats.org/officeDocument/2006/relationships" r:embed="rId2">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1379955650" y="2238375"/>
            <a:ext cx="762000" cy="2952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Picture 12"/>
          <xdr:cNvPicPr>
            <a:picLocks noChangeAspect="1" noChangeArrowheads="1"/>
          </xdr:cNvPicPr>
        </xdr:nvPicPr>
        <xdr:blipFill>
          <a:blip xmlns:r="http://schemas.openxmlformats.org/officeDocument/2006/relationships" r:embed="rId3">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1379955650" y="2552700"/>
            <a:ext cx="904875" cy="3143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Picture 13"/>
          <xdr:cNvPicPr>
            <a:picLocks noChangeAspect="1" noChangeArrowheads="1"/>
          </xdr:cNvPicPr>
        </xdr:nvPicPr>
        <xdr:blipFill>
          <a:blip xmlns:r="http://schemas.openxmlformats.org/officeDocument/2006/relationships" r:embed="rId4">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1379946125" y="2895600"/>
            <a:ext cx="1133475" cy="2857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Picture 14"/>
          <xdr:cNvPicPr>
            <a:picLocks noChangeAspect="1" noChangeArrowheads="1"/>
          </xdr:cNvPicPr>
        </xdr:nvPicPr>
        <xdr:blipFill>
          <a:blip xmlns:r="http://schemas.openxmlformats.org/officeDocument/2006/relationships" r:embed="rId5">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1379946125" y="3219450"/>
            <a:ext cx="1266825" cy="2667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Picture 15"/>
          <xdr:cNvPicPr>
            <a:picLocks noChangeAspect="1" noChangeArrowheads="1"/>
          </xdr:cNvPicPr>
        </xdr:nvPicPr>
        <xdr:blipFill>
          <a:blip xmlns:r="http://schemas.openxmlformats.org/officeDocument/2006/relationships" r:embed="rId6">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1379946125" y="3533775"/>
            <a:ext cx="1419225" cy="2857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Picture 16"/>
          <xdr:cNvPicPr>
            <a:picLocks noChangeAspect="1" noChangeArrowheads="1"/>
          </xdr:cNvPicPr>
        </xdr:nvPicPr>
        <xdr:blipFill>
          <a:blip xmlns:r="http://schemas.openxmlformats.org/officeDocument/2006/relationships" r:embed="rId7">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1379946125" y="3867150"/>
            <a:ext cx="1590675" cy="2667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8" name="Picture 17"/>
          <xdr:cNvPicPr>
            <a:picLocks noChangeAspect="1" noChangeArrowheads="1"/>
          </xdr:cNvPicPr>
        </xdr:nvPicPr>
        <xdr:blipFill>
          <a:blip xmlns:r="http://schemas.openxmlformats.org/officeDocument/2006/relationships" r:embed="rId8">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1379946125" y="4200525"/>
            <a:ext cx="1771650" cy="2762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38100</xdr:colOff>
      <xdr:row>97</xdr:row>
      <xdr:rowOff>190500</xdr:rowOff>
    </xdr:from>
    <xdr:to>
      <xdr:col>8</xdr:col>
      <xdr:colOff>312420</xdr:colOff>
      <xdr:row>98</xdr:row>
      <xdr:rowOff>774700</xdr:rowOff>
    </xdr:to>
    <xdr:pic>
      <xdr:nvPicPr>
        <xdr:cNvPr id="20" name="Picture 19" descr="C:\Users\akena\Desktop\97-05-10 new behsa logo.png"/>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799708620" y="27325320"/>
          <a:ext cx="2042160" cy="8051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9"/>
  <sheetViews>
    <sheetView rightToLeft="1" workbookViewId="0">
      <selection activeCell="P21" sqref="P21"/>
    </sheetView>
  </sheetViews>
  <sheetFormatPr defaultColWidth="9" defaultRowHeight="14.4" x14ac:dyDescent="0.3"/>
  <cols>
    <col min="1" max="16384" width="9" style="1"/>
  </cols>
  <sheetData>
    <row r="1" spans="1:9" x14ac:dyDescent="0.3">
      <c r="A1" s="77"/>
      <c r="B1" s="77"/>
      <c r="C1" s="77"/>
      <c r="D1" s="77"/>
      <c r="E1" s="77"/>
      <c r="F1" s="77"/>
      <c r="G1" s="77"/>
      <c r="H1" s="77"/>
      <c r="I1" s="77"/>
    </row>
    <row r="2" spans="1:9" x14ac:dyDescent="0.3">
      <c r="A2" s="77"/>
      <c r="B2" s="77"/>
      <c r="C2" s="77"/>
      <c r="D2" s="77"/>
      <c r="E2" s="77"/>
      <c r="F2" s="77"/>
      <c r="G2" s="77"/>
      <c r="H2" s="77"/>
      <c r="I2" s="77"/>
    </row>
    <row r="3" spans="1:9" x14ac:dyDescent="0.3">
      <c r="A3" s="77"/>
      <c r="B3" s="77"/>
      <c r="C3" s="77"/>
      <c r="D3" s="77"/>
      <c r="E3" s="77"/>
      <c r="F3" s="77"/>
      <c r="G3" s="77"/>
      <c r="H3" s="77"/>
      <c r="I3" s="77"/>
    </row>
    <row r="4" spans="1:9" x14ac:dyDescent="0.3">
      <c r="A4" s="77"/>
      <c r="B4" s="77"/>
      <c r="C4" s="77"/>
      <c r="D4" s="77"/>
      <c r="E4" s="77"/>
      <c r="F4" s="77"/>
      <c r="G4" s="77"/>
      <c r="H4" s="77"/>
      <c r="I4" s="77"/>
    </row>
    <row r="5" spans="1:9" x14ac:dyDescent="0.3">
      <c r="A5" s="77"/>
      <c r="B5" s="77"/>
      <c r="C5" s="77"/>
      <c r="D5" s="77"/>
      <c r="E5" s="77"/>
      <c r="F5" s="77"/>
      <c r="G5" s="77"/>
      <c r="H5" s="77"/>
      <c r="I5" s="77"/>
    </row>
    <row r="6" spans="1:9" x14ac:dyDescent="0.3">
      <c r="A6" s="77"/>
      <c r="B6" s="77"/>
      <c r="C6" s="77"/>
      <c r="D6" s="77"/>
      <c r="E6" s="77"/>
      <c r="F6" s="77"/>
      <c r="G6" s="77"/>
      <c r="H6" s="77"/>
      <c r="I6" s="77"/>
    </row>
    <row r="7" spans="1:9" x14ac:dyDescent="0.3">
      <c r="A7" s="77"/>
      <c r="B7" s="77"/>
      <c r="C7" s="77"/>
      <c r="D7" s="77"/>
      <c r="E7" s="77"/>
      <c r="F7" s="77"/>
      <c r="G7" s="77"/>
      <c r="H7" s="77"/>
      <c r="I7" s="77"/>
    </row>
    <row r="8" spans="1:9" x14ac:dyDescent="0.3">
      <c r="A8" s="77"/>
      <c r="B8" s="77"/>
      <c r="C8" s="77"/>
      <c r="D8" s="77"/>
      <c r="E8" s="77"/>
      <c r="F8" s="77"/>
      <c r="G8" s="77"/>
      <c r="H8" s="77"/>
      <c r="I8" s="77"/>
    </row>
    <row r="9" spans="1:9" x14ac:dyDescent="0.3">
      <c r="A9" s="77"/>
      <c r="B9" s="77"/>
      <c r="C9" s="77"/>
      <c r="D9" s="77"/>
      <c r="E9" s="77"/>
      <c r="F9" s="77"/>
      <c r="G9" s="77"/>
      <c r="H9" s="77"/>
      <c r="I9" s="77"/>
    </row>
    <row r="10" spans="1:9" x14ac:dyDescent="0.3">
      <c r="A10" s="77"/>
      <c r="B10" s="77"/>
      <c r="C10" s="77"/>
      <c r="D10" s="77"/>
      <c r="E10" s="77"/>
      <c r="F10" s="77"/>
      <c r="G10" s="77"/>
      <c r="H10" s="77"/>
      <c r="I10" s="77"/>
    </row>
    <row r="11" spans="1:9" x14ac:dyDescent="0.3">
      <c r="A11" s="77"/>
      <c r="B11" s="77"/>
      <c r="C11" s="77"/>
      <c r="D11" s="77"/>
      <c r="E11" s="77"/>
      <c r="F11" s="77"/>
      <c r="G11" s="77"/>
      <c r="H11" s="77"/>
      <c r="I11" s="77"/>
    </row>
    <row r="12" spans="1:9" x14ac:dyDescent="0.3">
      <c r="A12" s="77"/>
      <c r="B12" s="77"/>
      <c r="C12" s="77"/>
      <c r="D12" s="77"/>
      <c r="E12" s="77"/>
      <c r="F12" s="77"/>
      <c r="G12" s="77"/>
      <c r="H12" s="77"/>
      <c r="I12" s="77"/>
    </row>
    <row r="13" spans="1:9" x14ac:dyDescent="0.3">
      <c r="A13" s="77"/>
      <c r="B13" s="77"/>
      <c r="C13" s="77"/>
      <c r="D13" s="77"/>
      <c r="E13" s="77"/>
      <c r="F13" s="77"/>
      <c r="G13" s="77"/>
      <c r="H13" s="77"/>
      <c r="I13" s="77"/>
    </row>
    <row r="14" spans="1:9" x14ac:dyDescent="0.3">
      <c r="A14" s="77"/>
      <c r="B14" s="77"/>
      <c r="C14" s="77"/>
      <c r="D14" s="77"/>
      <c r="E14" s="77"/>
      <c r="F14" s="77"/>
      <c r="G14" s="77"/>
      <c r="H14" s="77"/>
      <c r="I14" s="77"/>
    </row>
    <row r="15" spans="1:9" x14ac:dyDescent="0.3">
      <c r="A15" s="77"/>
      <c r="B15" s="77"/>
      <c r="C15" s="77"/>
      <c r="D15" s="77"/>
      <c r="E15" s="77"/>
      <c r="F15" s="77"/>
      <c r="G15" s="77"/>
      <c r="H15" s="77"/>
      <c r="I15" s="77"/>
    </row>
    <row r="16" spans="1:9" x14ac:dyDescent="0.3">
      <c r="A16" s="77"/>
      <c r="B16" s="77"/>
      <c r="C16" s="77"/>
      <c r="D16" s="77"/>
      <c r="E16" s="77"/>
      <c r="F16" s="77"/>
      <c r="G16" s="77"/>
      <c r="H16" s="77"/>
      <c r="I16" s="77"/>
    </row>
    <row r="17" spans="1:9" x14ac:dyDescent="0.3">
      <c r="A17" s="77"/>
      <c r="B17" s="77"/>
      <c r="C17" s="77"/>
      <c r="D17" s="77"/>
      <c r="E17" s="77"/>
      <c r="F17" s="77"/>
      <c r="G17" s="77"/>
      <c r="H17" s="77"/>
      <c r="I17" s="77"/>
    </row>
    <row r="18" spans="1:9" x14ac:dyDescent="0.3">
      <c r="A18" s="77"/>
      <c r="B18" s="77"/>
      <c r="C18" s="77"/>
      <c r="D18" s="77"/>
      <c r="E18" s="77"/>
      <c r="F18" s="77"/>
      <c r="G18" s="77"/>
      <c r="H18" s="77"/>
      <c r="I18" s="77"/>
    </row>
    <row r="19" spans="1:9" x14ac:dyDescent="0.3">
      <c r="A19" s="77"/>
      <c r="B19" s="77"/>
      <c r="C19" s="77"/>
      <c r="D19" s="77"/>
      <c r="E19" s="77"/>
      <c r="F19" s="77"/>
      <c r="G19" s="77"/>
      <c r="H19" s="77"/>
      <c r="I19" s="77"/>
    </row>
    <row r="20" spans="1:9" x14ac:dyDescent="0.3">
      <c r="A20" s="77"/>
      <c r="B20" s="77"/>
      <c r="C20" s="77"/>
      <c r="D20" s="77"/>
      <c r="E20" s="77"/>
      <c r="F20" s="77"/>
      <c r="G20" s="77"/>
      <c r="H20" s="77"/>
      <c r="I20" s="77"/>
    </row>
    <row r="21" spans="1:9" x14ac:dyDescent="0.3">
      <c r="A21" s="77"/>
      <c r="B21" s="77"/>
      <c r="C21" s="77"/>
      <c r="D21" s="77"/>
      <c r="E21" s="77"/>
      <c r="F21" s="77"/>
      <c r="G21" s="77"/>
      <c r="H21" s="77"/>
      <c r="I21" s="77"/>
    </row>
    <row r="22" spans="1:9" x14ac:dyDescent="0.3">
      <c r="A22" s="77"/>
      <c r="B22" s="77"/>
      <c r="C22" s="77"/>
      <c r="D22" s="77"/>
      <c r="E22" s="77"/>
      <c r="F22" s="77"/>
      <c r="G22" s="77"/>
      <c r="H22" s="77"/>
      <c r="I22" s="77"/>
    </row>
    <row r="23" spans="1:9" x14ac:dyDescent="0.3">
      <c r="A23" s="77"/>
      <c r="B23" s="77"/>
      <c r="C23" s="77"/>
      <c r="D23" s="77"/>
      <c r="E23" s="77"/>
      <c r="F23" s="77"/>
      <c r="G23" s="77"/>
      <c r="H23" s="77"/>
      <c r="I23" s="77"/>
    </row>
    <row r="24" spans="1:9" x14ac:dyDescent="0.3">
      <c r="A24" s="77"/>
      <c r="B24" s="77"/>
      <c r="C24" s="77"/>
      <c r="D24" s="77"/>
      <c r="E24" s="77"/>
      <c r="F24" s="77"/>
      <c r="G24" s="77"/>
      <c r="H24" s="77"/>
      <c r="I24" s="77"/>
    </row>
    <row r="25" spans="1:9" x14ac:dyDescent="0.3">
      <c r="A25" s="77"/>
      <c r="B25" s="77"/>
      <c r="C25" s="77"/>
      <c r="D25" s="77"/>
      <c r="E25" s="77"/>
      <c r="F25" s="77"/>
      <c r="G25" s="77"/>
      <c r="H25" s="77"/>
      <c r="I25" s="77"/>
    </row>
    <row r="26" spans="1:9" x14ac:dyDescent="0.3">
      <c r="A26" s="77"/>
      <c r="B26" s="77"/>
      <c r="C26" s="77"/>
      <c r="D26" s="77"/>
      <c r="E26" s="77"/>
      <c r="F26" s="77"/>
      <c r="G26" s="77"/>
      <c r="H26" s="77"/>
      <c r="I26" s="77"/>
    </row>
    <row r="27" spans="1:9" x14ac:dyDescent="0.3">
      <c r="A27" s="77"/>
      <c r="B27" s="77"/>
      <c r="C27" s="77"/>
      <c r="D27" s="77"/>
      <c r="E27" s="77"/>
      <c r="F27" s="77"/>
      <c r="G27" s="77"/>
      <c r="H27" s="77"/>
      <c r="I27" s="77"/>
    </row>
    <row r="28" spans="1:9" x14ac:dyDescent="0.3">
      <c r="A28" s="77"/>
      <c r="B28" s="77"/>
      <c r="C28" s="77"/>
      <c r="D28" s="77"/>
      <c r="E28" s="77"/>
      <c r="F28" s="77"/>
      <c r="G28" s="77"/>
      <c r="H28" s="77"/>
      <c r="I28" s="77"/>
    </row>
    <row r="29" spans="1:9" x14ac:dyDescent="0.3">
      <c r="A29" s="77"/>
      <c r="B29" s="77"/>
      <c r="C29" s="77"/>
      <c r="D29" s="77"/>
      <c r="E29" s="77"/>
      <c r="F29" s="77"/>
      <c r="G29" s="77"/>
      <c r="H29" s="77"/>
      <c r="I29" s="77"/>
    </row>
  </sheetData>
  <sheetProtection algorithmName="SHA-512" hashValue="4xcFkaWBadAKbNX8dXvwLGbzPW0PwxvhkXDlYQTEnYbcEr0NBaBccgc60ZHKvQAX+atLhUfT7MnOQy7DI4h3wQ==" saltValue="lOanyGXBHiGMFEaXCu5s0Q==" spinCount="100000" sheet="1" objects="1" scenarios="1" selectLockedCells="1"/>
  <mergeCells count="1">
    <mergeCell ref="A1:I29"/>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P202"/>
  <sheetViews>
    <sheetView showGridLines="0" rightToLeft="1" tabSelected="1" topLeftCell="A2" zoomScaleNormal="100" workbookViewId="0">
      <selection activeCell="E2" sqref="E2:K2"/>
    </sheetView>
  </sheetViews>
  <sheetFormatPr defaultColWidth="8.88671875" defaultRowHeight="18.600000000000001" x14ac:dyDescent="0.3"/>
  <cols>
    <col min="1" max="1" width="17.21875" style="3" customWidth="1"/>
    <col min="2" max="2" width="2.44140625" style="3" customWidth="1"/>
    <col min="3" max="3" width="13.5546875" style="3" customWidth="1"/>
    <col min="4" max="4" width="2.44140625" style="52" customWidth="1"/>
    <col min="5" max="5" width="9" style="3" customWidth="1"/>
    <col min="6" max="7" width="4.44140625" style="3" customWidth="1"/>
    <col min="8" max="8" width="5.44140625" style="3" customWidth="1"/>
    <col min="9" max="9" width="6.5546875" style="3" customWidth="1"/>
    <col min="10" max="10" width="11.109375" style="3" customWidth="1"/>
    <col min="11" max="11" width="1" style="3" customWidth="1"/>
    <col min="12" max="12" width="9.109375" style="3" hidden="1" customWidth="1"/>
    <col min="13" max="14" width="8.88671875" style="3" hidden="1" customWidth="1"/>
    <col min="15" max="24" width="9.109375" style="3" hidden="1" customWidth="1"/>
    <col min="25" max="26" width="9.109375" style="3" customWidth="1"/>
    <col min="27" max="30" width="9.109375" style="3" hidden="1" customWidth="1"/>
    <col min="31" max="31" width="15.33203125" style="3" hidden="1" customWidth="1"/>
    <col min="32" max="32" width="18.44140625" style="3" hidden="1" customWidth="1"/>
    <col min="33" max="50" width="5.77734375" style="3" hidden="1" customWidth="1"/>
    <col min="51" max="55" width="9.109375" style="3" hidden="1" customWidth="1"/>
    <col min="56" max="56" width="17.44140625" style="3" hidden="1" customWidth="1"/>
    <col min="57" max="57" width="11.21875" style="3" hidden="1" customWidth="1"/>
    <col min="58" max="58" width="13.77734375" style="3" hidden="1" customWidth="1"/>
    <col min="59" max="59" width="13.88671875" style="3" hidden="1" customWidth="1"/>
    <col min="60" max="248" width="9.109375" style="3" hidden="1" customWidth="1"/>
    <col min="249" max="312" width="0" style="3" hidden="1" customWidth="1"/>
    <col min="313" max="16384" width="8.88671875" style="3"/>
  </cols>
  <sheetData>
    <row r="1" spans="2:458" ht="16.95" customHeight="1" x14ac:dyDescent="0.3">
      <c r="B1" s="126"/>
      <c r="C1" s="126"/>
      <c r="D1" s="126"/>
      <c r="E1" s="126"/>
      <c r="F1" s="126"/>
      <c r="G1" s="126"/>
      <c r="H1" s="126"/>
      <c r="I1" s="126"/>
      <c r="J1" s="126"/>
      <c r="K1" s="126"/>
    </row>
    <row r="2" spans="2:458" ht="16.95" customHeight="1" x14ac:dyDescent="0.3">
      <c r="B2" s="136" t="s">
        <v>127</v>
      </c>
      <c r="C2" s="136"/>
      <c r="D2" s="136"/>
      <c r="E2" s="137"/>
      <c r="F2" s="137"/>
      <c r="G2" s="137"/>
      <c r="H2" s="137"/>
      <c r="I2" s="137"/>
      <c r="J2" s="137"/>
      <c r="K2" s="137"/>
    </row>
    <row r="3" spans="2:458" ht="16.95" customHeight="1" x14ac:dyDescent="0.3">
      <c r="B3" s="85" t="s">
        <v>327</v>
      </c>
      <c r="C3" s="85"/>
      <c r="D3" s="85"/>
      <c r="E3" s="86" t="s">
        <v>129</v>
      </c>
      <c r="F3" s="87"/>
      <c r="G3" s="87"/>
      <c r="H3" s="87"/>
      <c r="I3" s="87"/>
      <c r="J3" s="87"/>
      <c r="K3" s="88"/>
      <c r="BD3" s="3" t="s">
        <v>129</v>
      </c>
      <c r="BE3" s="3" t="s">
        <v>319</v>
      </c>
      <c r="BF3" s="3" t="s">
        <v>320</v>
      </c>
    </row>
    <row r="4" spans="2:458" ht="16.95" customHeight="1" x14ac:dyDescent="0.3">
      <c r="B4" s="135"/>
      <c r="C4" s="135"/>
      <c r="D4" s="135"/>
      <c r="E4" s="4"/>
      <c r="F4" s="4"/>
      <c r="G4" s="4"/>
      <c r="H4" s="4"/>
      <c r="I4" s="4"/>
      <c r="J4" s="4"/>
      <c r="K4" s="4"/>
      <c r="AF4" s="5"/>
      <c r="AG4" s="5"/>
      <c r="AL4" s="6"/>
      <c r="AM4" s="6"/>
      <c r="AN4" s="6"/>
      <c r="AO4" s="6"/>
      <c r="BD4" s="3" t="s">
        <v>129</v>
      </c>
      <c r="BE4" s="3">
        <v>1395</v>
      </c>
      <c r="BF4" s="3">
        <v>1396</v>
      </c>
      <c r="BG4" s="3">
        <v>1397</v>
      </c>
      <c r="BH4" s="3">
        <v>1398</v>
      </c>
      <c r="BI4" s="3">
        <v>1399</v>
      </c>
      <c r="BJ4" s="3">
        <v>1400</v>
      </c>
      <c r="BK4" s="3">
        <v>1401</v>
      </c>
      <c r="BL4" s="3">
        <v>1402</v>
      </c>
      <c r="BM4" s="3">
        <v>1403</v>
      </c>
      <c r="BN4" s="3">
        <v>1404</v>
      </c>
      <c r="BO4" s="3">
        <v>1405</v>
      </c>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row>
    <row r="5" spans="2:458" ht="73.650000000000006" customHeight="1" thickBot="1" x14ac:dyDescent="0.35">
      <c r="B5" s="149"/>
      <c r="C5" s="149"/>
      <c r="D5" s="149"/>
      <c r="E5" s="150" t="s">
        <v>106</v>
      </c>
      <c r="F5" s="150"/>
      <c r="G5" s="150"/>
      <c r="H5" s="150"/>
      <c r="I5" s="150"/>
      <c r="J5" s="150"/>
      <c r="K5" s="150"/>
      <c r="AF5" s="5"/>
      <c r="AG5" s="80" t="s">
        <v>293</v>
      </c>
      <c r="AH5" s="82"/>
      <c r="AI5" s="82"/>
      <c r="AJ5" s="82"/>
      <c r="AK5" s="82"/>
      <c r="AL5" s="81"/>
      <c r="AM5" s="80" t="s">
        <v>292</v>
      </c>
      <c r="AN5" s="82"/>
      <c r="AO5" s="82"/>
      <c r="AP5" s="82"/>
      <c r="AQ5" s="82"/>
      <c r="AR5" s="81"/>
      <c r="AS5" s="80" t="s">
        <v>294</v>
      </c>
      <c r="AT5" s="82"/>
      <c r="AU5" s="82"/>
      <c r="AV5" s="82"/>
      <c r="AW5" s="82"/>
      <c r="AX5" s="81"/>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row>
    <row r="6" spans="2:458" ht="16.95" customHeight="1" x14ac:dyDescent="0.3">
      <c r="B6" s="8"/>
      <c r="C6" s="9"/>
      <c r="D6" s="10"/>
      <c r="E6" s="151" t="s">
        <v>9</v>
      </c>
      <c r="F6" s="151"/>
      <c r="G6" s="151"/>
      <c r="H6" s="151"/>
      <c r="I6" s="151"/>
      <c r="J6" s="151"/>
      <c r="K6" s="151"/>
      <c r="AA6" s="174" t="s">
        <v>344</v>
      </c>
      <c r="AB6" s="175"/>
      <c r="AC6" s="177" t="s">
        <v>14</v>
      </c>
      <c r="AD6" s="178"/>
      <c r="AE6" s="11"/>
      <c r="AF6" s="5"/>
      <c r="AG6" s="80" t="s">
        <v>288</v>
      </c>
      <c r="AH6" s="81"/>
      <c r="AI6" s="78" t="s">
        <v>289</v>
      </c>
      <c r="AJ6" s="79"/>
      <c r="AK6" s="78" t="s">
        <v>290</v>
      </c>
      <c r="AL6" s="79"/>
      <c r="AM6" s="80" t="s">
        <v>288</v>
      </c>
      <c r="AN6" s="81"/>
      <c r="AO6" s="78" t="s">
        <v>289</v>
      </c>
      <c r="AP6" s="79"/>
      <c r="AQ6" s="78" t="s">
        <v>290</v>
      </c>
      <c r="AR6" s="79"/>
      <c r="AS6" s="80" t="s">
        <v>288</v>
      </c>
      <c r="AT6" s="81"/>
      <c r="AU6" s="78" t="s">
        <v>289</v>
      </c>
      <c r="AV6" s="79"/>
      <c r="AW6" s="78" t="s">
        <v>290</v>
      </c>
      <c r="AX6" s="79"/>
      <c r="BC6" s="133"/>
      <c r="BD6" s="12" t="s">
        <v>128</v>
      </c>
      <c r="BE6" s="12" t="s">
        <v>129</v>
      </c>
      <c r="BF6" s="3">
        <v>1</v>
      </c>
      <c r="BG6" s="3">
        <v>2</v>
      </c>
      <c r="BH6" s="3">
        <v>3</v>
      </c>
      <c r="BI6" s="3">
        <v>4</v>
      </c>
      <c r="BJ6" s="3">
        <v>5</v>
      </c>
      <c r="BK6" s="3">
        <v>11</v>
      </c>
      <c r="BL6" s="3">
        <v>12</v>
      </c>
      <c r="BM6" s="3">
        <v>13</v>
      </c>
      <c r="BN6" s="3">
        <v>14</v>
      </c>
      <c r="BO6" s="3">
        <v>15</v>
      </c>
      <c r="BP6" s="3">
        <v>16</v>
      </c>
      <c r="BQ6" s="3">
        <v>17</v>
      </c>
      <c r="BR6" s="3">
        <v>18</v>
      </c>
      <c r="BS6" s="3">
        <v>6</v>
      </c>
      <c r="BT6" s="3">
        <v>7</v>
      </c>
      <c r="BU6" s="3">
        <v>19</v>
      </c>
      <c r="BV6" s="3">
        <v>20</v>
      </c>
      <c r="BW6" s="3">
        <v>21</v>
      </c>
      <c r="BX6" s="3">
        <v>22</v>
      </c>
      <c r="BY6" s="3">
        <v>23</v>
      </c>
      <c r="BZ6" s="3">
        <v>8</v>
      </c>
      <c r="CA6" s="3">
        <v>24</v>
      </c>
      <c r="CB6" s="3">
        <v>25</v>
      </c>
      <c r="CC6" s="3">
        <v>26</v>
      </c>
      <c r="CD6" s="3">
        <v>9</v>
      </c>
      <c r="CE6" s="3">
        <v>27</v>
      </c>
      <c r="CF6" s="3">
        <v>28</v>
      </c>
      <c r="CG6" s="3">
        <v>29</v>
      </c>
      <c r="CH6" s="3">
        <v>30</v>
      </c>
      <c r="CI6" s="3">
        <v>31</v>
      </c>
      <c r="CJ6" s="3">
        <v>10</v>
      </c>
      <c r="CK6" s="3">
        <v>32</v>
      </c>
      <c r="CL6" s="3">
        <v>33</v>
      </c>
      <c r="CM6" s="3">
        <v>34</v>
      </c>
      <c r="CN6" s="3">
        <v>35</v>
      </c>
      <c r="CO6" s="3">
        <v>36</v>
      </c>
      <c r="CP6" s="3">
        <v>37</v>
      </c>
      <c r="CQ6" s="3">
        <v>38</v>
      </c>
      <c r="CR6" s="3">
        <v>39</v>
      </c>
      <c r="CS6" s="3">
        <v>40</v>
      </c>
      <c r="CT6" s="3">
        <v>41</v>
      </c>
      <c r="CU6" s="3">
        <v>42</v>
      </c>
      <c r="CV6" s="3">
        <v>43</v>
      </c>
      <c r="CW6" s="3">
        <v>44</v>
      </c>
      <c r="CX6" s="3">
        <v>45</v>
      </c>
      <c r="CY6" s="3">
        <v>46</v>
      </c>
      <c r="CZ6" s="3">
        <v>47</v>
      </c>
      <c r="DA6" s="3">
        <v>48</v>
      </c>
      <c r="DB6" s="3">
        <v>49</v>
      </c>
      <c r="DC6" s="3">
        <v>50</v>
      </c>
      <c r="DD6" s="3">
        <v>52</v>
      </c>
      <c r="DE6" s="3">
        <v>53</v>
      </c>
      <c r="DF6" s="3">
        <v>54</v>
      </c>
      <c r="DG6" s="3">
        <v>55</v>
      </c>
      <c r="DH6" s="3">
        <v>56</v>
      </c>
      <c r="DI6" s="3">
        <v>57</v>
      </c>
      <c r="DJ6" s="3">
        <v>51</v>
      </c>
      <c r="DK6" s="3">
        <v>58</v>
      </c>
      <c r="DL6" s="3">
        <v>59</v>
      </c>
      <c r="DM6" s="3">
        <v>60</v>
      </c>
      <c r="DN6" s="3">
        <v>61</v>
      </c>
      <c r="DO6" s="3">
        <v>62</v>
      </c>
      <c r="DP6" s="3">
        <v>63</v>
      </c>
      <c r="DQ6" s="3">
        <v>64</v>
      </c>
      <c r="DR6" s="3">
        <v>65</v>
      </c>
      <c r="DS6" s="3">
        <v>66</v>
      </c>
      <c r="DT6" s="3">
        <v>67</v>
      </c>
      <c r="DU6" s="3">
        <v>68</v>
      </c>
      <c r="DV6" s="3">
        <v>69</v>
      </c>
      <c r="DW6" s="3">
        <v>70</v>
      </c>
      <c r="DX6" s="3">
        <v>71</v>
      </c>
      <c r="DY6" s="3">
        <v>72</v>
      </c>
      <c r="DZ6" s="3">
        <v>73</v>
      </c>
      <c r="EA6" s="3">
        <v>74</v>
      </c>
      <c r="EB6" s="3">
        <v>75</v>
      </c>
      <c r="EC6" s="3">
        <v>76</v>
      </c>
      <c r="ED6" s="3">
        <v>77</v>
      </c>
      <c r="EE6" s="3">
        <v>78</v>
      </c>
      <c r="EF6" s="3">
        <v>79</v>
      </c>
      <c r="EG6" s="3">
        <v>80</v>
      </c>
      <c r="EH6" s="3">
        <v>81</v>
      </c>
      <c r="EI6" s="3">
        <v>82</v>
      </c>
      <c r="EJ6" s="3">
        <v>83</v>
      </c>
      <c r="EK6" s="3">
        <v>84</v>
      </c>
      <c r="EL6" s="3">
        <v>85</v>
      </c>
      <c r="EM6" s="3">
        <v>86</v>
      </c>
      <c r="EN6" s="3">
        <v>87</v>
      </c>
      <c r="EO6" s="3">
        <v>88</v>
      </c>
      <c r="EP6" s="3">
        <v>89</v>
      </c>
      <c r="EQ6" s="3">
        <v>90</v>
      </c>
      <c r="ER6" s="3">
        <v>91</v>
      </c>
      <c r="ES6" s="3">
        <v>92</v>
      </c>
      <c r="ET6" s="3">
        <v>93</v>
      </c>
      <c r="EU6" s="3">
        <v>94</v>
      </c>
      <c r="EV6" s="3">
        <v>95</v>
      </c>
      <c r="EW6" s="3">
        <v>96</v>
      </c>
      <c r="EX6" s="3">
        <v>97</v>
      </c>
      <c r="EY6" s="3">
        <v>98</v>
      </c>
      <c r="EZ6" s="3">
        <v>99</v>
      </c>
      <c r="FA6" s="3">
        <v>100</v>
      </c>
      <c r="FB6" s="3">
        <v>101</v>
      </c>
      <c r="FC6" s="3">
        <v>102</v>
      </c>
      <c r="FD6" s="3">
        <v>103</v>
      </c>
      <c r="FE6" s="3">
        <v>104</v>
      </c>
      <c r="FF6" s="3">
        <v>105</v>
      </c>
      <c r="FG6" s="3">
        <v>106</v>
      </c>
      <c r="FH6" s="3">
        <v>107</v>
      </c>
      <c r="FI6" s="3">
        <v>108</v>
      </c>
      <c r="FJ6" s="3">
        <v>109</v>
      </c>
      <c r="FK6" s="3">
        <v>110</v>
      </c>
      <c r="FL6" s="3">
        <v>111</v>
      </c>
      <c r="FM6" s="3">
        <v>112</v>
      </c>
      <c r="FN6" s="3">
        <v>113</v>
      </c>
      <c r="FO6" s="3">
        <v>114</v>
      </c>
      <c r="FP6" s="3">
        <v>115</v>
      </c>
      <c r="FQ6" s="3">
        <v>116</v>
      </c>
      <c r="FR6" s="3">
        <v>117</v>
      </c>
      <c r="FS6" s="3">
        <v>118</v>
      </c>
      <c r="FT6" s="3">
        <v>119</v>
      </c>
      <c r="FU6" s="3">
        <v>120</v>
      </c>
      <c r="FV6" s="3">
        <v>121</v>
      </c>
      <c r="FW6" s="3">
        <v>122</v>
      </c>
      <c r="FX6" s="3">
        <v>123</v>
      </c>
      <c r="FY6" s="3">
        <v>124</v>
      </c>
      <c r="FZ6" s="3">
        <v>125</v>
      </c>
      <c r="GA6" s="3">
        <v>126</v>
      </c>
      <c r="GB6" s="3">
        <v>127</v>
      </c>
      <c r="GC6" s="3">
        <v>128</v>
      </c>
      <c r="GD6" s="3">
        <v>246</v>
      </c>
      <c r="GE6" s="3">
        <v>129</v>
      </c>
      <c r="GF6" s="3">
        <v>130</v>
      </c>
      <c r="GG6" s="3">
        <v>131</v>
      </c>
      <c r="GH6" s="3">
        <v>132</v>
      </c>
      <c r="GI6" s="3">
        <v>134</v>
      </c>
      <c r="GJ6" s="3">
        <v>135</v>
      </c>
      <c r="GK6" s="3">
        <v>133</v>
      </c>
      <c r="GL6" s="3">
        <v>136</v>
      </c>
      <c r="GM6" s="3">
        <v>137</v>
      </c>
      <c r="GN6" s="3">
        <v>138</v>
      </c>
      <c r="GO6" s="3">
        <v>139</v>
      </c>
      <c r="GP6" s="3">
        <v>140</v>
      </c>
      <c r="GQ6" s="3">
        <v>141</v>
      </c>
      <c r="GR6" s="3">
        <v>142</v>
      </c>
      <c r="GS6" s="3">
        <v>143</v>
      </c>
      <c r="GT6" s="3">
        <v>144</v>
      </c>
      <c r="GU6" s="3">
        <v>145</v>
      </c>
      <c r="GV6" s="3">
        <v>146</v>
      </c>
      <c r="GW6" s="3">
        <v>147</v>
      </c>
      <c r="GX6" s="3">
        <v>148</v>
      </c>
      <c r="GY6" s="3">
        <v>149</v>
      </c>
      <c r="GZ6" s="3">
        <v>150</v>
      </c>
      <c r="HA6" s="3">
        <v>151</v>
      </c>
      <c r="HB6" s="3">
        <v>152</v>
      </c>
      <c r="HC6" s="3">
        <v>153</v>
      </c>
      <c r="HD6" s="3">
        <v>154</v>
      </c>
      <c r="HE6" s="3">
        <v>155</v>
      </c>
      <c r="HF6" s="3">
        <v>156</v>
      </c>
      <c r="HG6" s="3">
        <v>157</v>
      </c>
      <c r="HH6" s="3">
        <v>158</v>
      </c>
      <c r="HI6" s="3">
        <v>159</v>
      </c>
      <c r="HJ6" s="3">
        <v>160</v>
      </c>
      <c r="HK6" s="3">
        <v>161</v>
      </c>
      <c r="HL6" s="3">
        <v>162</v>
      </c>
      <c r="HM6" s="3">
        <v>163</v>
      </c>
      <c r="HN6" s="3">
        <v>164</v>
      </c>
      <c r="HO6" s="3">
        <v>165</v>
      </c>
      <c r="HP6" s="3">
        <v>166</v>
      </c>
      <c r="HQ6" s="3">
        <v>168</v>
      </c>
      <c r="HR6" s="3">
        <v>167</v>
      </c>
      <c r="HS6" s="3">
        <v>169</v>
      </c>
      <c r="HT6" s="3">
        <v>170</v>
      </c>
      <c r="HU6" s="3">
        <v>171</v>
      </c>
      <c r="HV6" s="3">
        <v>172</v>
      </c>
      <c r="HW6" s="3">
        <v>173</v>
      </c>
      <c r="HX6" s="3">
        <v>174</v>
      </c>
      <c r="HY6" s="3">
        <v>175</v>
      </c>
      <c r="HZ6" s="3">
        <v>176</v>
      </c>
      <c r="IA6" s="3">
        <v>177</v>
      </c>
      <c r="IB6" s="3">
        <v>178</v>
      </c>
      <c r="IC6" s="3">
        <v>179</v>
      </c>
      <c r="ID6" s="3">
        <v>180</v>
      </c>
      <c r="IE6" s="3">
        <v>181</v>
      </c>
      <c r="IF6" s="3">
        <v>182</v>
      </c>
      <c r="IG6" s="3">
        <v>183</v>
      </c>
      <c r="IH6" s="3">
        <v>184</v>
      </c>
      <c r="II6" s="3">
        <v>185</v>
      </c>
      <c r="IJ6" s="3">
        <v>186</v>
      </c>
      <c r="IK6" s="3">
        <v>187</v>
      </c>
      <c r="IL6" s="3">
        <v>188</v>
      </c>
      <c r="IM6" s="3">
        <v>189</v>
      </c>
      <c r="IN6" s="3">
        <v>190</v>
      </c>
      <c r="IO6" s="3">
        <v>191</v>
      </c>
      <c r="IP6" s="3">
        <v>192</v>
      </c>
      <c r="IQ6" s="3">
        <v>193</v>
      </c>
      <c r="IR6" s="3">
        <v>195</v>
      </c>
      <c r="IS6" s="3">
        <v>194</v>
      </c>
      <c r="IT6" s="3">
        <v>196</v>
      </c>
      <c r="IU6" s="3">
        <v>197</v>
      </c>
      <c r="IV6" s="3">
        <v>198</v>
      </c>
      <c r="IW6" s="3">
        <v>199</v>
      </c>
      <c r="IX6" s="3">
        <v>200</v>
      </c>
      <c r="IY6" s="3">
        <v>201</v>
      </c>
      <c r="IZ6" s="3">
        <v>202</v>
      </c>
      <c r="JA6" s="3">
        <v>203</v>
      </c>
      <c r="JB6" s="3">
        <v>204</v>
      </c>
      <c r="JC6" s="3">
        <v>205</v>
      </c>
      <c r="JD6" s="3">
        <v>206</v>
      </c>
      <c r="JE6" s="3">
        <v>207</v>
      </c>
      <c r="JF6" s="3">
        <v>208</v>
      </c>
      <c r="JG6" s="3">
        <v>209</v>
      </c>
      <c r="JH6" s="3">
        <v>210</v>
      </c>
      <c r="JI6" s="3">
        <v>211</v>
      </c>
      <c r="JJ6" s="3">
        <v>212</v>
      </c>
      <c r="JK6" s="3">
        <v>213</v>
      </c>
      <c r="JL6" s="3">
        <v>214</v>
      </c>
      <c r="JM6" s="3">
        <v>215</v>
      </c>
      <c r="JN6" s="3">
        <v>216</v>
      </c>
      <c r="JO6" s="3">
        <v>217</v>
      </c>
      <c r="JP6" s="3">
        <v>218</v>
      </c>
      <c r="JQ6" s="3">
        <v>219</v>
      </c>
      <c r="JR6" s="3">
        <v>220</v>
      </c>
      <c r="JS6" s="3">
        <v>221</v>
      </c>
      <c r="JT6" s="3">
        <v>222</v>
      </c>
      <c r="JU6" s="3">
        <v>223</v>
      </c>
      <c r="JV6" s="3">
        <v>224</v>
      </c>
      <c r="JW6" s="3">
        <v>225</v>
      </c>
      <c r="JX6" s="3">
        <v>226</v>
      </c>
      <c r="JY6" s="3">
        <v>227</v>
      </c>
      <c r="JZ6" s="3">
        <v>228</v>
      </c>
      <c r="KA6" s="3">
        <v>229</v>
      </c>
      <c r="KB6" s="3">
        <v>230</v>
      </c>
      <c r="KC6" s="3">
        <v>231</v>
      </c>
      <c r="KD6" s="3">
        <v>232</v>
      </c>
      <c r="KE6" s="3">
        <v>233</v>
      </c>
      <c r="KF6" s="3">
        <v>234</v>
      </c>
      <c r="KG6" s="3">
        <v>235</v>
      </c>
      <c r="KH6" s="3">
        <v>236</v>
      </c>
      <c r="KI6" s="3">
        <v>237</v>
      </c>
      <c r="KJ6" s="3">
        <v>238</v>
      </c>
      <c r="KK6" s="3">
        <v>239</v>
      </c>
      <c r="KL6" s="3">
        <v>240</v>
      </c>
      <c r="KM6" s="3">
        <v>241</v>
      </c>
      <c r="KN6" s="3">
        <v>242</v>
      </c>
      <c r="KO6" s="3">
        <v>243</v>
      </c>
      <c r="KP6" s="3">
        <v>244</v>
      </c>
      <c r="KQ6" s="3">
        <v>245</v>
      </c>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row>
    <row r="7" spans="2:458" ht="28.2" customHeight="1" x14ac:dyDescent="0.3">
      <c r="B7" s="13"/>
      <c r="C7" s="2" t="str">
        <f>IF(H25&lt;AC7,AE7,"")</f>
        <v/>
      </c>
      <c r="D7" s="14"/>
      <c r="E7" s="152"/>
      <c r="F7" s="153"/>
      <c r="G7" s="153"/>
      <c r="H7" s="153"/>
      <c r="I7" s="153"/>
      <c r="J7" s="153"/>
      <c r="K7" s="154"/>
      <c r="AA7" s="71">
        <v>2.5000000000000001E-2</v>
      </c>
      <c r="AB7" s="72">
        <f t="shared" ref="AB7:AB11" si="0">AB8+AA7</f>
        <v>0.19999999999999998</v>
      </c>
      <c r="AC7" s="70">
        <f>IF($J$29=AG$6,IF($H$29=$AG$5,AG7,AM7),IF($J$29=$AI$6,AI7,AK7))</f>
        <v>1</v>
      </c>
      <c r="AD7" s="11"/>
      <c r="AE7" s="11" t="s">
        <v>1</v>
      </c>
      <c r="AF7" s="5"/>
      <c r="AG7" s="15">
        <v>1</v>
      </c>
      <c r="AH7" s="12"/>
      <c r="AI7" s="12">
        <v>1</v>
      </c>
      <c r="AJ7" s="12"/>
      <c r="AK7" s="12">
        <v>1</v>
      </c>
      <c r="AL7" s="15"/>
      <c r="AM7" s="15">
        <v>1</v>
      </c>
      <c r="AN7" s="12"/>
      <c r="AO7" s="12">
        <v>1</v>
      </c>
      <c r="AP7" s="12"/>
      <c r="AQ7" s="12">
        <v>1</v>
      </c>
      <c r="AR7" s="15"/>
      <c r="AS7" s="15"/>
      <c r="AT7" s="12"/>
      <c r="AU7" s="12">
        <v>1</v>
      </c>
      <c r="AV7" s="12"/>
      <c r="AW7" s="12">
        <v>1</v>
      </c>
      <c r="AX7" s="15"/>
      <c r="BC7" s="133"/>
      <c r="BD7" s="12" t="s">
        <v>0</v>
      </c>
      <c r="BE7" s="12" t="s">
        <v>129</v>
      </c>
      <c r="BF7" s="3" t="s">
        <v>17</v>
      </c>
      <c r="BG7" s="3" t="s">
        <v>130</v>
      </c>
      <c r="BH7" s="3" t="s">
        <v>18</v>
      </c>
      <c r="BI7" s="3" t="s">
        <v>131</v>
      </c>
      <c r="BJ7" s="3" t="s">
        <v>132</v>
      </c>
      <c r="BK7" s="3" t="s">
        <v>133</v>
      </c>
      <c r="BL7" s="3" t="s">
        <v>134</v>
      </c>
      <c r="BM7" s="3" t="s">
        <v>135</v>
      </c>
      <c r="BN7" s="3" t="s">
        <v>136</v>
      </c>
      <c r="BO7" s="3" t="s">
        <v>137</v>
      </c>
      <c r="BP7" s="3" t="s">
        <v>19</v>
      </c>
      <c r="BQ7" s="3" t="s">
        <v>20</v>
      </c>
      <c r="BR7" s="3" t="s">
        <v>21</v>
      </c>
      <c r="BS7" s="3" t="s">
        <v>138</v>
      </c>
      <c r="BT7" s="3" t="s">
        <v>22</v>
      </c>
      <c r="BU7" s="3" t="s">
        <v>139</v>
      </c>
      <c r="BV7" s="3" t="s">
        <v>140</v>
      </c>
      <c r="BW7" s="3" t="s">
        <v>141</v>
      </c>
      <c r="BX7" s="3" t="s">
        <v>142</v>
      </c>
      <c r="BY7" s="3" t="s">
        <v>23</v>
      </c>
      <c r="BZ7" s="3" t="s">
        <v>143</v>
      </c>
      <c r="CA7" s="3" t="s">
        <v>144</v>
      </c>
      <c r="CB7" s="3" t="s">
        <v>145</v>
      </c>
      <c r="CC7" s="3" t="s">
        <v>146</v>
      </c>
      <c r="CD7" s="3" t="s">
        <v>24</v>
      </c>
      <c r="CE7" s="3" t="s">
        <v>147</v>
      </c>
      <c r="CF7" s="3" t="s">
        <v>148</v>
      </c>
      <c r="CG7" s="3" t="s">
        <v>25</v>
      </c>
      <c r="CH7" s="3" t="s">
        <v>149</v>
      </c>
      <c r="CI7" s="3" t="s">
        <v>150</v>
      </c>
      <c r="CJ7" s="3" t="s">
        <v>151</v>
      </c>
      <c r="CK7" s="3" t="s">
        <v>26</v>
      </c>
      <c r="CL7" s="3" t="s">
        <v>27</v>
      </c>
      <c r="CM7" s="3" t="s">
        <v>152</v>
      </c>
      <c r="CN7" s="3" t="s">
        <v>28</v>
      </c>
      <c r="CO7" s="3" t="s">
        <v>29</v>
      </c>
      <c r="CP7" s="3" t="s">
        <v>153</v>
      </c>
      <c r="CQ7" s="3" t="s">
        <v>154</v>
      </c>
      <c r="CR7" s="3" t="s">
        <v>30</v>
      </c>
      <c r="CS7" s="3" t="s">
        <v>155</v>
      </c>
      <c r="CT7" s="3" t="s">
        <v>156</v>
      </c>
      <c r="CU7" s="3" t="s">
        <v>157</v>
      </c>
      <c r="CV7" s="3" t="s">
        <v>31</v>
      </c>
      <c r="CW7" s="3" t="s">
        <v>32</v>
      </c>
      <c r="CX7" s="3" t="s">
        <v>33</v>
      </c>
      <c r="CY7" s="3" t="s">
        <v>34</v>
      </c>
      <c r="CZ7" s="3" t="s">
        <v>35</v>
      </c>
      <c r="DA7" s="3" t="s">
        <v>158</v>
      </c>
      <c r="DB7" s="3" t="s">
        <v>36</v>
      </c>
      <c r="DC7" s="3" t="s">
        <v>159</v>
      </c>
      <c r="DD7" s="3" t="s">
        <v>160</v>
      </c>
      <c r="DE7" s="3" t="s">
        <v>161</v>
      </c>
      <c r="DF7" s="3" t="s">
        <v>162</v>
      </c>
      <c r="DG7" s="3" t="s">
        <v>163</v>
      </c>
      <c r="DH7" s="3" t="s">
        <v>37</v>
      </c>
      <c r="DI7" s="3" t="s">
        <v>38</v>
      </c>
      <c r="DJ7" s="3" t="s">
        <v>164</v>
      </c>
      <c r="DK7" s="3" t="s">
        <v>165</v>
      </c>
      <c r="DL7" s="3" t="s">
        <v>166</v>
      </c>
      <c r="DM7" s="3" t="s">
        <v>167</v>
      </c>
      <c r="DN7" s="3" t="s">
        <v>168</v>
      </c>
      <c r="DO7" s="3" t="s">
        <v>169</v>
      </c>
      <c r="DP7" s="3" t="s">
        <v>39</v>
      </c>
      <c r="DQ7" s="3" t="s">
        <v>40</v>
      </c>
      <c r="DR7" s="3" t="s">
        <v>41</v>
      </c>
      <c r="DS7" s="3" t="s">
        <v>170</v>
      </c>
      <c r="DT7" s="3" t="s">
        <v>171</v>
      </c>
      <c r="DU7" s="3" t="s">
        <v>172</v>
      </c>
      <c r="DV7" s="3" t="s">
        <v>173</v>
      </c>
      <c r="DW7" s="3" t="s">
        <v>174</v>
      </c>
      <c r="DX7" s="3" t="s">
        <v>175</v>
      </c>
      <c r="DY7" s="3" t="s">
        <v>42</v>
      </c>
      <c r="DZ7" s="3" t="s">
        <v>43</v>
      </c>
      <c r="EA7" s="3" t="s">
        <v>44</v>
      </c>
      <c r="EB7" s="3" t="s">
        <v>176</v>
      </c>
      <c r="EC7" s="3" t="s">
        <v>177</v>
      </c>
      <c r="ED7" s="3" t="s">
        <v>45</v>
      </c>
      <c r="EE7" s="3" t="s">
        <v>178</v>
      </c>
      <c r="EF7" s="3" t="s">
        <v>179</v>
      </c>
      <c r="EG7" s="3" t="s">
        <v>180</v>
      </c>
      <c r="EH7" s="3" t="s">
        <v>181</v>
      </c>
      <c r="EI7" s="3" t="s">
        <v>182</v>
      </c>
      <c r="EJ7" s="3" t="s">
        <v>183</v>
      </c>
      <c r="EK7" s="3" t="s">
        <v>46</v>
      </c>
      <c r="EL7" s="3" t="s">
        <v>184</v>
      </c>
      <c r="EM7" s="3" t="s">
        <v>47</v>
      </c>
      <c r="EN7" s="3" t="s">
        <v>185</v>
      </c>
      <c r="EO7" s="3" t="s">
        <v>48</v>
      </c>
      <c r="EP7" s="3" t="s">
        <v>186</v>
      </c>
      <c r="EQ7" s="3" t="s">
        <v>187</v>
      </c>
      <c r="ER7" s="3" t="s">
        <v>188</v>
      </c>
      <c r="ES7" s="3" t="s">
        <v>189</v>
      </c>
      <c r="ET7" s="3" t="s">
        <v>49</v>
      </c>
      <c r="EU7" s="3" t="s">
        <v>190</v>
      </c>
      <c r="EV7" s="3" t="s">
        <v>191</v>
      </c>
      <c r="EW7" s="3" t="s">
        <v>192</v>
      </c>
      <c r="EX7" s="3" t="s">
        <v>193</v>
      </c>
      <c r="EY7" s="3" t="s">
        <v>194</v>
      </c>
      <c r="EZ7" s="3" t="s">
        <v>195</v>
      </c>
      <c r="FA7" s="3" t="s">
        <v>50</v>
      </c>
      <c r="FB7" s="3" t="s">
        <v>51</v>
      </c>
      <c r="FC7" s="3" t="s">
        <v>196</v>
      </c>
      <c r="FD7" s="3" t="s">
        <v>52</v>
      </c>
      <c r="FE7" s="3" t="s">
        <v>53</v>
      </c>
      <c r="FF7" s="3" t="s">
        <v>54</v>
      </c>
      <c r="FG7" s="3" t="s">
        <v>197</v>
      </c>
      <c r="FH7" s="3" t="s">
        <v>198</v>
      </c>
      <c r="FI7" s="3" t="s">
        <v>199</v>
      </c>
      <c r="FJ7" s="3" t="s">
        <v>200</v>
      </c>
      <c r="FK7" s="3" t="s">
        <v>55</v>
      </c>
      <c r="FL7" s="3" t="s">
        <v>201</v>
      </c>
      <c r="FM7" s="3" t="s">
        <v>56</v>
      </c>
      <c r="FN7" s="3" t="s">
        <v>202</v>
      </c>
      <c r="FO7" s="3" t="s">
        <v>203</v>
      </c>
      <c r="FP7" s="3" t="s">
        <v>204</v>
      </c>
      <c r="FQ7" s="3" t="s">
        <v>57</v>
      </c>
      <c r="FR7" s="3" t="s">
        <v>205</v>
      </c>
      <c r="FS7" s="3" t="s">
        <v>58</v>
      </c>
      <c r="FT7" s="3" t="s">
        <v>59</v>
      </c>
      <c r="FU7" s="3" t="s">
        <v>206</v>
      </c>
      <c r="FV7" s="3" t="s">
        <v>60</v>
      </c>
      <c r="FW7" s="3" t="s">
        <v>207</v>
      </c>
      <c r="FX7" s="3" t="s">
        <v>61</v>
      </c>
      <c r="FY7" s="3" t="s">
        <v>62</v>
      </c>
      <c r="FZ7" s="3" t="s">
        <v>208</v>
      </c>
      <c r="GA7" s="3" t="s">
        <v>63</v>
      </c>
      <c r="GB7" s="3" t="s">
        <v>209</v>
      </c>
      <c r="GC7" s="3" t="s">
        <v>64</v>
      </c>
      <c r="GD7" s="3" t="s">
        <v>65</v>
      </c>
      <c r="GE7" s="3" t="s">
        <v>66</v>
      </c>
      <c r="GF7" s="3" t="s">
        <v>67</v>
      </c>
      <c r="GG7" s="3" t="s">
        <v>210</v>
      </c>
      <c r="GH7" s="3" t="s">
        <v>211</v>
      </c>
      <c r="GI7" s="3" t="s">
        <v>68</v>
      </c>
      <c r="GJ7" s="3" t="s">
        <v>69</v>
      </c>
      <c r="GK7" s="3" t="s">
        <v>212</v>
      </c>
      <c r="GL7" s="3" t="s">
        <v>70</v>
      </c>
      <c r="GM7" s="3" t="s">
        <v>213</v>
      </c>
      <c r="GN7" s="3" t="s">
        <v>71</v>
      </c>
      <c r="GO7" s="3" t="s">
        <v>72</v>
      </c>
      <c r="GP7" s="3" t="s">
        <v>214</v>
      </c>
      <c r="GQ7" s="3" t="s">
        <v>215</v>
      </c>
      <c r="GR7" s="3" t="s">
        <v>73</v>
      </c>
      <c r="GS7" s="3" t="s">
        <v>216</v>
      </c>
      <c r="GT7" s="3" t="s">
        <v>217</v>
      </c>
      <c r="GU7" s="3" t="s">
        <v>74</v>
      </c>
      <c r="GV7" s="3" t="s">
        <v>218</v>
      </c>
      <c r="GW7" s="3" t="s">
        <v>219</v>
      </c>
      <c r="GX7" s="3" t="s">
        <v>220</v>
      </c>
      <c r="GY7" s="3" t="s">
        <v>221</v>
      </c>
      <c r="GZ7" s="3" t="s">
        <v>75</v>
      </c>
      <c r="HA7" s="3" t="s">
        <v>222</v>
      </c>
      <c r="HB7" s="3" t="s">
        <v>76</v>
      </c>
      <c r="HC7" s="3" t="s">
        <v>77</v>
      </c>
      <c r="HD7" s="3" t="s">
        <v>223</v>
      </c>
      <c r="HE7" s="3" t="s">
        <v>224</v>
      </c>
      <c r="HF7" s="3" t="s">
        <v>225</v>
      </c>
      <c r="HG7" s="3" t="s">
        <v>78</v>
      </c>
      <c r="HH7" s="3" t="s">
        <v>226</v>
      </c>
      <c r="HI7" s="3" t="s">
        <v>227</v>
      </c>
      <c r="HJ7" s="3" t="s">
        <v>79</v>
      </c>
      <c r="HK7" s="3" t="s">
        <v>80</v>
      </c>
      <c r="HL7" s="3" t="s">
        <v>81</v>
      </c>
      <c r="HM7" s="3" t="s">
        <v>228</v>
      </c>
      <c r="HN7" s="3" t="s">
        <v>229</v>
      </c>
      <c r="HO7" s="3" t="s">
        <v>230</v>
      </c>
      <c r="HP7" s="3" t="s">
        <v>82</v>
      </c>
      <c r="HQ7" s="3" t="s">
        <v>231</v>
      </c>
      <c r="HR7" s="3" t="s">
        <v>232</v>
      </c>
      <c r="HS7" s="3" t="s">
        <v>83</v>
      </c>
      <c r="HT7" s="3" t="s">
        <v>233</v>
      </c>
      <c r="HU7" s="3" t="s">
        <v>234</v>
      </c>
      <c r="HV7" s="3" t="s">
        <v>235</v>
      </c>
      <c r="HW7" s="3" t="s">
        <v>236</v>
      </c>
      <c r="HX7" s="3" t="s">
        <v>84</v>
      </c>
      <c r="HY7" s="3" t="s">
        <v>237</v>
      </c>
      <c r="HZ7" s="3" t="s">
        <v>238</v>
      </c>
      <c r="IA7" s="3" t="s">
        <v>239</v>
      </c>
      <c r="IB7" s="3" t="s">
        <v>85</v>
      </c>
      <c r="IC7" s="3" t="s">
        <v>240</v>
      </c>
      <c r="ID7" s="3" t="s">
        <v>241</v>
      </c>
      <c r="IE7" s="3" t="s">
        <v>242</v>
      </c>
      <c r="IF7" s="3" t="s">
        <v>86</v>
      </c>
      <c r="IG7" s="3" t="s">
        <v>87</v>
      </c>
      <c r="IH7" s="3" t="s">
        <v>243</v>
      </c>
      <c r="II7" s="3" t="s">
        <v>244</v>
      </c>
      <c r="IJ7" s="3" t="s">
        <v>245</v>
      </c>
      <c r="IK7" s="3" t="s">
        <v>246</v>
      </c>
      <c r="IL7" s="3" t="s">
        <v>247</v>
      </c>
      <c r="IM7" s="3" t="s">
        <v>248</v>
      </c>
      <c r="IN7" s="3" t="s">
        <v>249</v>
      </c>
      <c r="IO7" s="3" t="s">
        <v>250</v>
      </c>
      <c r="IP7" s="3" t="s">
        <v>251</v>
      </c>
      <c r="IQ7" s="3" t="s">
        <v>104</v>
      </c>
      <c r="IR7" s="3" t="s">
        <v>88</v>
      </c>
      <c r="IS7" s="3" t="s">
        <v>252</v>
      </c>
      <c r="IT7" s="3" t="s">
        <v>89</v>
      </c>
      <c r="IU7" s="3" t="s">
        <v>253</v>
      </c>
      <c r="IV7" s="3" t="s">
        <v>254</v>
      </c>
      <c r="IW7" s="3" t="s">
        <v>90</v>
      </c>
      <c r="IX7" s="3" t="s">
        <v>255</v>
      </c>
      <c r="IY7" s="3" t="s">
        <v>256</v>
      </c>
      <c r="IZ7" s="3" t="s">
        <v>257</v>
      </c>
      <c r="JA7" s="3" t="s">
        <v>91</v>
      </c>
      <c r="JB7" s="3" t="s">
        <v>258</v>
      </c>
      <c r="JC7" s="3" t="s">
        <v>259</v>
      </c>
      <c r="JD7" s="3" t="s">
        <v>260</v>
      </c>
      <c r="JE7" s="3" t="s">
        <v>92</v>
      </c>
      <c r="JF7" s="3" t="s">
        <v>261</v>
      </c>
      <c r="JG7" s="3" t="s">
        <v>262</v>
      </c>
      <c r="JH7" s="3" t="s">
        <v>93</v>
      </c>
      <c r="JI7" s="3" t="s">
        <v>94</v>
      </c>
      <c r="JJ7" s="3" t="s">
        <v>263</v>
      </c>
      <c r="JK7" s="3" t="s">
        <v>264</v>
      </c>
      <c r="JL7" s="3" t="s">
        <v>95</v>
      </c>
      <c r="JM7" s="3" t="s">
        <v>265</v>
      </c>
      <c r="JN7" s="3" t="s">
        <v>266</v>
      </c>
      <c r="JO7" s="3" t="s">
        <v>267</v>
      </c>
      <c r="JP7" s="3" t="s">
        <v>96</v>
      </c>
      <c r="JQ7" s="3" t="s">
        <v>268</v>
      </c>
      <c r="JR7" s="3" t="s">
        <v>269</v>
      </c>
      <c r="JS7" s="3" t="s">
        <v>270</v>
      </c>
      <c r="JT7" s="3" t="s">
        <v>271</v>
      </c>
      <c r="JU7" s="3" t="s">
        <v>272</v>
      </c>
      <c r="JV7" s="3" t="s">
        <v>273</v>
      </c>
      <c r="JW7" s="3" t="s">
        <v>274</v>
      </c>
      <c r="JX7" s="3" t="s">
        <v>275</v>
      </c>
      <c r="JY7" s="3" t="s">
        <v>105</v>
      </c>
      <c r="JZ7" s="3" t="s">
        <v>97</v>
      </c>
      <c r="KA7" s="3" t="s">
        <v>276</v>
      </c>
      <c r="KB7" s="3" t="s">
        <v>277</v>
      </c>
      <c r="KC7" s="3" t="s">
        <v>98</v>
      </c>
      <c r="KD7" s="3" t="s">
        <v>278</v>
      </c>
      <c r="KE7" s="3" t="s">
        <v>279</v>
      </c>
      <c r="KF7" s="3" t="s">
        <v>280</v>
      </c>
      <c r="KG7" s="3" t="s">
        <v>281</v>
      </c>
      <c r="KH7" s="3" t="s">
        <v>282</v>
      </c>
      <c r="KI7" s="3" t="s">
        <v>283</v>
      </c>
      <c r="KJ7" s="3" t="s">
        <v>99</v>
      </c>
      <c r="KK7" s="3" t="s">
        <v>100</v>
      </c>
      <c r="KL7" s="3" t="s">
        <v>284</v>
      </c>
      <c r="KM7" s="3" t="s">
        <v>101</v>
      </c>
      <c r="KN7" s="3" t="s">
        <v>285</v>
      </c>
      <c r="KO7" s="3" t="s">
        <v>286</v>
      </c>
      <c r="KP7" s="3" t="s">
        <v>102</v>
      </c>
      <c r="KQ7" s="3" t="s">
        <v>103</v>
      </c>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row>
    <row r="8" spans="2:458" ht="28.2" customHeight="1" x14ac:dyDescent="0.3">
      <c r="B8" s="13"/>
      <c r="C8" s="2" t="str">
        <f>IF(AND(H25&gt;=AD8,H25&lt;AC8),AE8,"")</f>
        <v/>
      </c>
      <c r="D8" s="14"/>
      <c r="E8" s="152"/>
      <c r="F8" s="153"/>
      <c r="G8" s="153"/>
      <c r="H8" s="153"/>
      <c r="I8" s="153"/>
      <c r="J8" s="153"/>
      <c r="K8" s="154"/>
      <c r="AA8" s="71">
        <v>2.5000000000000001E-2</v>
      </c>
      <c r="AB8" s="72">
        <f t="shared" si="0"/>
        <v>0.17499999999999999</v>
      </c>
      <c r="AC8" s="70">
        <f>IF($J$29=AG$6,IF($H$29=$AG$5,AG8,AM8),IF($J$29=$AI$6,AI8,AK8))</f>
        <v>1.9</v>
      </c>
      <c r="AD8" s="11">
        <f>IF(J29=AG6,IF(H29=AG5,AG7,AM7),IF(J29=AI6,AI7,AK7))</f>
        <v>1</v>
      </c>
      <c r="AE8" s="11" t="s">
        <v>2</v>
      </c>
      <c r="AF8" s="5"/>
      <c r="AG8" s="15">
        <v>2.2000000000000002</v>
      </c>
      <c r="AH8" s="12">
        <v>1</v>
      </c>
      <c r="AI8" s="12">
        <v>2</v>
      </c>
      <c r="AJ8" s="12">
        <v>1</v>
      </c>
      <c r="AK8" s="12">
        <v>1.9</v>
      </c>
      <c r="AL8" s="12">
        <v>1</v>
      </c>
      <c r="AM8" s="15">
        <v>1.9</v>
      </c>
      <c r="AN8" s="15">
        <v>1</v>
      </c>
      <c r="AO8" s="12">
        <v>2</v>
      </c>
      <c r="AP8" s="12">
        <v>1</v>
      </c>
      <c r="AQ8" s="12">
        <v>1.9</v>
      </c>
      <c r="AR8" s="12">
        <v>1</v>
      </c>
      <c r="AS8" s="15"/>
      <c r="AT8" s="12"/>
      <c r="AU8" s="12">
        <v>2</v>
      </c>
      <c r="AV8" s="12">
        <v>1</v>
      </c>
      <c r="AW8" s="12">
        <v>1.9</v>
      </c>
      <c r="AX8" s="12">
        <v>1</v>
      </c>
      <c r="BC8" s="133"/>
      <c r="BD8" s="12" t="s">
        <v>287</v>
      </c>
      <c r="BE8" s="12" t="s">
        <v>129</v>
      </c>
      <c r="BF8" s="3" t="s">
        <v>288</v>
      </c>
      <c r="BG8" s="3" t="s">
        <v>288</v>
      </c>
      <c r="BH8" s="3" t="s">
        <v>289</v>
      </c>
      <c r="BI8" s="3" t="s">
        <v>288</v>
      </c>
      <c r="BJ8" s="3" t="s">
        <v>288</v>
      </c>
      <c r="BK8" s="3" t="s">
        <v>289</v>
      </c>
      <c r="BL8" s="3" t="s">
        <v>289</v>
      </c>
      <c r="BM8" s="3" t="s">
        <v>289</v>
      </c>
      <c r="BN8" s="3" t="s">
        <v>289</v>
      </c>
      <c r="BO8" s="3" t="s">
        <v>288</v>
      </c>
      <c r="BP8" s="3" t="s">
        <v>289</v>
      </c>
      <c r="BQ8" s="3" t="s">
        <v>289</v>
      </c>
      <c r="BR8" s="3" t="s">
        <v>288</v>
      </c>
      <c r="BS8" s="3" t="s">
        <v>290</v>
      </c>
      <c r="BT8" s="3" t="s">
        <v>289</v>
      </c>
      <c r="BU8" s="3" t="s">
        <v>289</v>
      </c>
      <c r="BV8" s="3" t="s">
        <v>289</v>
      </c>
      <c r="BW8" s="3" t="s">
        <v>288</v>
      </c>
      <c r="BX8" s="3" t="s">
        <v>289</v>
      </c>
      <c r="BY8" s="3" t="s">
        <v>289</v>
      </c>
      <c r="BZ8" s="3" t="s">
        <v>288</v>
      </c>
      <c r="CA8" s="3" t="s">
        <v>290</v>
      </c>
      <c r="CB8" s="3" t="s">
        <v>288</v>
      </c>
      <c r="CC8" s="3" t="s">
        <v>288</v>
      </c>
      <c r="CD8" s="3" t="s">
        <v>290</v>
      </c>
      <c r="CE8" s="3" t="s">
        <v>288</v>
      </c>
      <c r="CF8" s="3" t="s">
        <v>289</v>
      </c>
      <c r="CG8" s="3" t="s">
        <v>290</v>
      </c>
      <c r="CH8" s="3" t="s">
        <v>289</v>
      </c>
      <c r="CI8" s="3" t="s">
        <v>288</v>
      </c>
      <c r="CJ8" s="3" t="s">
        <v>288</v>
      </c>
      <c r="CK8" s="3" t="s">
        <v>288</v>
      </c>
      <c r="CL8" s="3" t="s">
        <v>288</v>
      </c>
      <c r="CM8" s="3" t="s">
        <v>289</v>
      </c>
      <c r="CN8" s="3" t="s">
        <v>288</v>
      </c>
      <c r="CO8" s="3" t="s">
        <v>289</v>
      </c>
      <c r="CP8" s="3" t="s">
        <v>289</v>
      </c>
      <c r="CQ8" s="3" t="s">
        <v>290</v>
      </c>
      <c r="CR8" s="3" t="s">
        <v>290</v>
      </c>
      <c r="CS8" s="3" t="s">
        <v>288</v>
      </c>
      <c r="CT8" s="3" t="s">
        <v>289</v>
      </c>
      <c r="CU8" s="3" t="s">
        <v>290</v>
      </c>
      <c r="CV8" s="3" t="s">
        <v>289</v>
      </c>
      <c r="CW8" s="3" t="s">
        <v>290</v>
      </c>
      <c r="CX8" s="3" t="s">
        <v>289</v>
      </c>
      <c r="CY8" s="3" t="s">
        <v>289</v>
      </c>
      <c r="CZ8" s="3" t="s">
        <v>288</v>
      </c>
      <c r="DA8" s="3" t="s">
        <v>288</v>
      </c>
      <c r="DB8" s="3" t="s">
        <v>289</v>
      </c>
      <c r="DC8" s="3" t="s">
        <v>289</v>
      </c>
      <c r="DD8" s="3" t="s">
        <v>290</v>
      </c>
      <c r="DE8" s="3" t="s">
        <v>288</v>
      </c>
      <c r="DF8" s="3" t="s">
        <v>288</v>
      </c>
      <c r="DG8" s="3" t="s">
        <v>288</v>
      </c>
      <c r="DH8" s="3" t="s">
        <v>288</v>
      </c>
      <c r="DI8" s="3" t="s">
        <v>288</v>
      </c>
      <c r="DJ8" s="3" t="s">
        <v>289</v>
      </c>
      <c r="DK8" s="3" t="s">
        <v>289</v>
      </c>
      <c r="DL8" s="3" t="s">
        <v>289</v>
      </c>
      <c r="DM8" s="3" t="s">
        <v>290</v>
      </c>
      <c r="DN8" s="3" t="s">
        <v>289</v>
      </c>
      <c r="DO8" s="3" t="s">
        <v>288</v>
      </c>
      <c r="DP8" s="3" t="s">
        <v>289</v>
      </c>
      <c r="DQ8" s="3" t="s">
        <v>289</v>
      </c>
      <c r="DR8" s="3" t="s">
        <v>290</v>
      </c>
      <c r="DS8" s="3" t="s">
        <v>289</v>
      </c>
      <c r="DT8" s="3" t="s">
        <v>288</v>
      </c>
      <c r="DU8" s="3" t="s">
        <v>290</v>
      </c>
      <c r="DV8" s="3" t="s">
        <v>288</v>
      </c>
      <c r="DW8" s="3" t="s">
        <v>289</v>
      </c>
      <c r="DX8" s="3" t="s">
        <v>289</v>
      </c>
      <c r="DY8" s="3" t="s">
        <v>288</v>
      </c>
      <c r="DZ8" s="3" t="s">
        <v>289</v>
      </c>
      <c r="EA8" s="3" t="s">
        <v>289</v>
      </c>
      <c r="EB8" s="3" t="s">
        <v>288</v>
      </c>
      <c r="EC8" s="3" t="s">
        <v>288</v>
      </c>
      <c r="ED8" s="3" t="s">
        <v>289</v>
      </c>
      <c r="EE8" s="3" t="s">
        <v>288</v>
      </c>
      <c r="EF8" s="3" t="s">
        <v>288</v>
      </c>
      <c r="EG8" s="3" t="s">
        <v>289</v>
      </c>
      <c r="EH8" s="3" t="s">
        <v>288</v>
      </c>
      <c r="EI8" s="3" t="s">
        <v>289</v>
      </c>
      <c r="EJ8" s="3" t="s">
        <v>288</v>
      </c>
      <c r="EK8" s="3" t="s">
        <v>288</v>
      </c>
      <c r="EL8" s="3" t="s">
        <v>289</v>
      </c>
      <c r="EM8" s="3" t="s">
        <v>288</v>
      </c>
      <c r="EN8" s="3" t="s">
        <v>289</v>
      </c>
      <c r="EO8" s="3" t="s">
        <v>289</v>
      </c>
      <c r="EP8" s="3" t="s">
        <v>289</v>
      </c>
      <c r="EQ8" s="3" t="s">
        <v>289</v>
      </c>
      <c r="ER8" s="3" t="s">
        <v>289</v>
      </c>
      <c r="ES8" s="3" t="s">
        <v>289</v>
      </c>
      <c r="ET8" s="3" t="s">
        <v>290</v>
      </c>
      <c r="EU8" s="3" t="s">
        <v>289</v>
      </c>
      <c r="EV8" s="3" t="s">
        <v>290</v>
      </c>
      <c r="EW8" s="3" t="s">
        <v>288</v>
      </c>
      <c r="EX8" s="3" t="s">
        <v>288</v>
      </c>
      <c r="EY8" s="3" t="s">
        <v>290</v>
      </c>
      <c r="EZ8" s="3" t="s">
        <v>289</v>
      </c>
      <c r="FA8" s="3" t="s">
        <v>288</v>
      </c>
      <c r="FB8" s="3" t="s">
        <v>288</v>
      </c>
      <c r="FC8" s="3" t="s">
        <v>289</v>
      </c>
      <c r="FD8" s="3" t="s">
        <v>288</v>
      </c>
      <c r="FE8" s="3" t="s">
        <v>289</v>
      </c>
      <c r="FF8" s="3" t="s">
        <v>288</v>
      </c>
      <c r="FG8" s="3" t="s">
        <v>288</v>
      </c>
      <c r="FH8" s="3" t="s">
        <v>289</v>
      </c>
      <c r="FI8" s="3" t="s">
        <v>288</v>
      </c>
      <c r="FJ8" s="3" t="s">
        <v>289</v>
      </c>
      <c r="FK8" s="3" t="s">
        <v>289</v>
      </c>
      <c r="FL8" s="3" t="s">
        <v>288</v>
      </c>
      <c r="FM8" s="3" t="s">
        <v>288</v>
      </c>
      <c r="FN8" s="3" t="s">
        <v>290</v>
      </c>
      <c r="FO8" s="3" t="s">
        <v>289</v>
      </c>
      <c r="FP8" s="3" t="s">
        <v>289</v>
      </c>
      <c r="FQ8" s="3" t="s">
        <v>288</v>
      </c>
      <c r="FR8" s="3" t="s">
        <v>290</v>
      </c>
      <c r="FS8" s="3" t="s">
        <v>290</v>
      </c>
      <c r="FT8" s="3" t="s">
        <v>288</v>
      </c>
      <c r="FU8" s="3" t="s">
        <v>290</v>
      </c>
      <c r="FV8" s="3" t="s">
        <v>289</v>
      </c>
      <c r="FW8" s="3" t="s">
        <v>290</v>
      </c>
      <c r="FX8" s="3" t="s">
        <v>289</v>
      </c>
      <c r="FY8" s="3" t="s">
        <v>290</v>
      </c>
      <c r="FZ8" s="3" t="s">
        <v>289</v>
      </c>
      <c r="GA8" s="3" t="s">
        <v>289</v>
      </c>
      <c r="GB8" s="3" t="s">
        <v>288</v>
      </c>
      <c r="GC8" s="3" t="s">
        <v>288</v>
      </c>
      <c r="GD8" s="3" t="s">
        <v>289</v>
      </c>
      <c r="GE8" s="3" t="s">
        <v>289</v>
      </c>
      <c r="GF8" s="3" t="s">
        <v>289</v>
      </c>
      <c r="GG8" s="3" t="s">
        <v>289</v>
      </c>
      <c r="GH8" s="3" t="s">
        <v>289</v>
      </c>
      <c r="GI8" s="3" t="s">
        <v>288</v>
      </c>
      <c r="GJ8" s="3" t="s">
        <v>289</v>
      </c>
      <c r="GK8" s="3" t="s">
        <v>289</v>
      </c>
      <c r="GL8" s="3" t="s">
        <v>289</v>
      </c>
      <c r="GM8" s="3" t="s">
        <v>290</v>
      </c>
      <c r="GN8" s="3" t="s">
        <v>288</v>
      </c>
      <c r="GO8" s="3" t="s">
        <v>289</v>
      </c>
      <c r="GP8" s="3" t="s">
        <v>289</v>
      </c>
      <c r="GQ8" s="3" t="s">
        <v>289</v>
      </c>
      <c r="GR8" s="3" t="s">
        <v>289</v>
      </c>
      <c r="GS8" s="3" t="s">
        <v>288</v>
      </c>
      <c r="GT8" s="3" t="s">
        <v>289</v>
      </c>
      <c r="GU8" s="3" t="s">
        <v>289</v>
      </c>
      <c r="GV8" s="3" t="s">
        <v>289</v>
      </c>
      <c r="GW8" s="3" t="s">
        <v>288</v>
      </c>
      <c r="GX8" s="3" t="s">
        <v>289</v>
      </c>
      <c r="GY8" s="3" t="s">
        <v>289</v>
      </c>
      <c r="GZ8" s="3" t="s">
        <v>288</v>
      </c>
      <c r="HA8" s="3" t="s">
        <v>289</v>
      </c>
      <c r="HB8" s="3" t="s">
        <v>289</v>
      </c>
      <c r="HC8" s="3" t="s">
        <v>289</v>
      </c>
      <c r="HD8" s="3" t="s">
        <v>290</v>
      </c>
      <c r="HE8" s="3" t="s">
        <v>289</v>
      </c>
      <c r="HF8" s="3" t="s">
        <v>288</v>
      </c>
      <c r="HG8" s="3" t="s">
        <v>289</v>
      </c>
      <c r="HH8" s="3" t="s">
        <v>289</v>
      </c>
      <c r="HI8" s="3" t="s">
        <v>289</v>
      </c>
      <c r="HJ8" s="3" t="s">
        <v>288</v>
      </c>
      <c r="HK8" s="3" t="s">
        <v>289</v>
      </c>
      <c r="HL8" s="3" t="s">
        <v>289</v>
      </c>
      <c r="HM8" s="3" t="s">
        <v>290</v>
      </c>
      <c r="HN8" s="3" t="s">
        <v>288</v>
      </c>
      <c r="HO8" s="3" t="s">
        <v>290</v>
      </c>
      <c r="HP8" s="3" t="s">
        <v>289</v>
      </c>
      <c r="HQ8" s="3" t="s">
        <v>290</v>
      </c>
      <c r="HR8" s="3" t="s">
        <v>290</v>
      </c>
      <c r="HS8" s="3" t="s">
        <v>288</v>
      </c>
      <c r="HT8" s="3" t="s">
        <v>289</v>
      </c>
      <c r="HU8" s="3" t="s">
        <v>289</v>
      </c>
      <c r="HV8" s="3" t="s">
        <v>290</v>
      </c>
      <c r="HW8" s="3" t="s">
        <v>288</v>
      </c>
      <c r="HX8" s="3" t="s">
        <v>289</v>
      </c>
      <c r="HY8" s="3" t="s">
        <v>289</v>
      </c>
      <c r="HZ8" s="3" t="s">
        <v>289</v>
      </c>
      <c r="IA8" s="3" t="s">
        <v>289</v>
      </c>
      <c r="IB8" s="3" t="s">
        <v>289</v>
      </c>
      <c r="IC8" s="3" t="s">
        <v>289</v>
      </c>
      <c r="ID8" s="3" t="s">
        <v>289</v>
      </c>
      <c r="IE8" s="3" t="s">
        <v>289</v>
      </c>
      <c r="IF8" s="3" t="s">
        <v>290</v>
      </c>
      <c r="IG8" s="3" t="s">
        <v>289</v>
      </c>
      <c r="IH8" s="3" t="s">
        <v>289</v>
      </c>
      <c r="II8" s="3" t="s">
        <v>290</v>
      </c>
      <c r="IJ8" s="3" t="s">
        <v>289</v>
      </c>
      <c r="IK8" s="3" t="s">
        <v>288</v>
      </c>
      <c r="IL8" s="3" t="s">
        <v>289</v>
      </c>
      <c r="IM8" s="3" t="s">
        <v>289</v>
      </c>
      <c r="IN8" s="3" t="s">
        <v>288</v>
      </c>
      <c r="IO8" s="3" t="s">
        <v>288</v>
      </c>
      <c r="IP8" s="3" t="s">
        <v>288</v>
      </c>
      <c r="IQ8" s="3" t="s">
        <v>289</v>
      </c>
      <c r="IR8" s="3" t="s">
        <v>289</v>
      </c>
      <c r="IS8" s="3" t="s">
        <v>289</v>
      </c>
      <c r="IT8" s="3" t="s">
        <v>289</v>
      </c>
      <c r="IU8" s="3" t="s">
        <v>289</v>
      </c>
      <c r="IV8" s="3" t="s">
        <v>289</v>
      </c>
      <c r="IW8" s="3" t="s">
        <v>289</v>
      </c>
      <c r="IX8" s="3" t="s">
        <v>290</v>
      </c>
      <c r="IY8" s="3" t="s">
        <v>290</v>
      </c>
      <c r="IZ8" s="3" t="s">
        <v>289</v>
      </c>
      <c r="JA8" s="3" t="s">
        <v>288</v>
      </c>
      <c r="JB8" s="3" t="s">
        <v>288</v>
      </c>
      <c r="JC8" s="3" t="s">
        <v>290</v>
      </c>
      <c r="JD8" s="3" t="s">
        <v>289</v>
      </c>
      <c r="JE8" s="3" t="s">
        <v>289</v>
      </c>
      <c r="JF8" s="3" t="s">
        <v>288</v>
      </c>
      <c r="JG8" s="3" t="s">
        <v>288</v>
      </c>
      <c r="JH8" s="3" t="s">
        <v>288</v>
      </c>
      <c r="JI8" s="3" t="s">
        <v>288</v>
      </c>
      <c r="JJ8" s="3" t="s">
        <v>289</v>
      </c>
      <c r="JK8" s="3" t="s">
        <v>288</v>
      </c>
      <c r="JL8" s="3" t="s">
        <v>289</v>
      </c>
      <c r="JM8" s="3" t="s">
        <v>289</v>
      </c>
      <c r="JN8" s="3" t="s">
        <v>289</v>
      </c>
      <c r="JO8" s="3" t="s">
        <v>288</v>
      </c>
      <c r="JP8" s="3" t="s">
        <v>289</v>
      </c>
      <c r="JQ8" s="3" t="s">
        <v>288</v>
      </c>
      <c r="JR8" s="3" t="s">
        <v>289</v>
      </c>
      <c r="JS8" s="3" t="s">
        <v>289</v>
      </c>
      <c r="JT8" s="3" t="s">
        <v>288</v>
      </c>
      <c r="JU8" s="3" t="s">
        <v>289</v>
      </c>
      <c r="JV8" s="3" t="s">
        <v>288</v>
      </c>
      <c r="JW8" s="3" t="s">
        <v>288</v>
      </c>
      <c r="JX8" s="3" t="s">
        <v>289</v>
      </c>
      <c r="JY8" s="3" t="s">
        <v>289</v>
      </c>
      <c r="JZ8" s="3" t="s">
        <v>289</v>
      </c>
      <c r="KA8" s="3" t="s">
        <v>289</v>
      </c>
      <c r="KB8" s="3" t="s">
        <v>288</v>
      </c>
      <c r="KC8" s="3" t="s">
        <v>290</v>
      </c>
      <c r="KD8" s="3" t="s">
        <v>289</v>
      </c>
      <c r="KE8" s="3" t="s">
        <v>290</v>
      </c>
      <c r="KF8" s="3" t="s">
        <v>289</v>
      </c>
      <c r="KG8" s="3" t="s">
        <v>289</v>
      </c>
      <c r="KH8" s="3" t="s">
        <v>289</v>
      </c>
      <c r="KI8" s="3" t="s">
        <v>289</v>
      </c>
      <c r="KJ8" s="3" t="s">
        <v>289</v>
      </c>
      <c r="KK8" s="3" t="s">
        <v>288</v>
      </c>
      <c r="KL8" s="3" t="s">
        <v>289</v>
      </c>
      <c r="KM8" s="3" t="s">
        <v>288</v>
      </c>
      <c r="KN8" s="3" t="s">
        <v>289</v>
      </c>
      <c r="KO8" s="3" t="s">
        <v>289</v>
      </c>
      <c r="KP8" s="3" t="s">
        <v>289</v>
      </c>
      <c r="KQ8" s="3" t="s">
        <v>289</v>
      </c>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c r="QD8" s="7"/>
      <c r="QE8" s="7"/>
      <c r="QF8" s="7"/>
      <c r="QG8" s="7"/>
      <c r="QH8" s="7"/>
      <c r="QI8" s="7"/>
      <c r="QJ8" s="7"/>
      <c r="QK8" s="7"/>
      <c r="QL8" s="7"/>
      <c r="QM8" s="7"/>
      <c r="QN8" s="7"/>
      <c r="QO8" s="7"/>
    </row>
    <row r="9" spans="2:458" ht="28.2" customHeight="1" x14ac:dyDescent="0.3">
      <c r="B9" s="13"/>
      <c r="C9" s="2" t="str">
        <f>IF(AND(H25&gt;=AD9,H25&lt;AC9),AE9,"")</f>
        <v/>
      </c>
      <c r="D9" s="14"/>
      <c r="E9" s="152"/>
      <c r="F9" s="153"/>
      <c r="G9" s="153"/>
      <c r="H9" s="153"/>
      <c r="I9" s="153"/>
      <c r="J9" s="153"/>
      <c r="K9" s="154"/>
      <c r="N9" s="16"/>
      <c r="AA9" s="71">
        <v>2.5000000000000001E-2</v>
      </c>
      <c r="AB9" s="72">
        <f t="shared" si="0"/>
        <v>0.15</v>
      </c>
      <c r="AC9" s="70">
        <f>IF($J$29=AG$6,IF($H$29=$AG$5,AG9,AM9),IF($J$29=$AI$6,AI9,AK9))</f>
        <v>2.7</v>
      </c>
      <c r="AD9" s="11">
        <f t="shared" ref="AD9:AD14" si="1">IF($J$29=AG$6,IF($H$29=$AG$5,AG8,AM8),IF($J$29=$AI$6,AI8,AK8))</f>
        <v>1.9</v>
      </c>
      <c r="AE9" s="11" t="s">
        <v>3</v>
      </c>
      <c r="AF9" s="5"/>
      <c r="AG9" s="12">
        <v>3.4</v>
      </c>
      <c r="AH9" s="12">
        <v>2.2000000000000002</v>
      </c>
      <c r="AI9" s="12">
        <v>3.1</v>
      </c>
      <c r="AJ9" s="12">
        <v>2</v>
      </c>
      <c r="AK9" s="12">
        <v>2.7</v>
      </c>
      <c r="AL9" s="12">
        <v>1.9</v>
      </c>
      <c r="AM9" s="15">
        <v>2.9</v>
      </c>
      <c r="AN9" s="15">
        <v>1.9</v>
      </c>
      <c r="AO9" s="12">
        <v>3.1</v>
      </c>
      <c r="AP9" s="12">
        <v>2</v>
      </c>
      <c r="AQ9" s="12">
        <v>2.7</v>
      </c>
      <c r="AR9" s="12">
        <v>1.9</v>
      </c>
      <c r="AS9" s="15"/>
      <c r="AT9" s="12"/>
      <c r="AU9" s="12">
        <v>3.1</v>
      </c>
      <c r="AV9" s="12">
        <v>2</v>
      </c>
      <c r="AW9" s="12">
        <v>2.7</v>
      </c>
      <c r="AX9" s="12">
        <v>1.9</v>
      </c>
      <c r="BC9" s="133"/>
      <c r="BD9" s="12" t="s">
        <v>291</v>
      </c>
      <c r="BE9" s="12" t="s">
        <v>129</v>
      </c>
      <c r="BF9" s="3" t="s">
        <v>292</v>
      </c>
      <c r="BG9" s="3" t="s">
        <v>293</v>
      </c>
      <c r="BH9" s="3" t="s">
        <v>293</v>
      </c>
      <c r="BI9" s="3" t="s">
        <v>293</v>
      </c>
      <c r="BJ9" s="3" t="s">
        <v>293</v>
      </c>
      <c r="BK9" s="3" t="s">
        <v>293</v>
      </c>
      <c r="BL9" s="3" t="s">
        <v>293</v>
      </c>
      <c r="BM9" s="3" t="s">
        <v>293</v>
      </c>
      <c r="BN9" s="3" t="s">
        <v>293</v>
      </c>
      <c r="BO9" s="3" t="s">
        <v>293</v>
      </c>
      <c r="BP9" s="3" t="s">
        <v>293</v>
      </c>
      <c r="BQ9" s="3" t="s">
        <v>293</v>
      </c>
      <c r="BR9" s="3" t="s">
        <v>293</v>
      </c>
      <c r="BS9" s="3" t="s">
        <v>293</v>
      </c>
      <c r="BT9" s="3" t="s">
        <v>293</v>
      </c>
      <c r="BU9" s="3" t="s">
        <v>293</v>
      </c>
      <c r="BV9" s="3" t="s">
        <v>293</v>
      </c>
      <c r="BW9" s="3" t="s">
        <v>293</v>
      </c>
      <c r="BX9" s="3" t="s">
        <v>293</v>
      </c>
      <c r="BY9" s="3" t="s">
        <v>293</v>
      </c>
      <c r="BZ9" s="3" t="s">
        <v>292</v>
      </c>
      <c r="CA9" s="3" t="s">
        <v>293</v>
      </c>
      <c r="CB9" s="3" t="s">
        <v>293</v>
      </c>
      <c r="CC9" s="3" t="s">
        <v>293</v>
      </c>
      <c r="CD9" s="3" t="s">
        <v>293</v>
      </c>
      <c r="CE9" s="3" t="s">
        <v>292</v>
      </c>
      <c r="CF9" s="3" t="s">
        <v>293</v>
      </c>
      <c r="CG9" s="3" t="s">
        <v>293</v>
      </c>
      <c r="CH9" s="3" t="s">
        <v>293</v>
      </c>
      <c r="CI9" s="3" t="s">
        <v>292</v>
      </c>
      <c r="CJ9" s="3" t="s">
        <v>293</v>
      </c>
      <c r="CK9" s="3" t="s">
        <v>293</v>
      </c>
      <c r="CL9" s="3" t="s">
        <v>292</v>
      </c>
      <c r="CM9" s="3" t="s">
        <v>292</v>
      </c>
      <c r="CN9" s="3" t="s">
        <v>292</v>
      </c>
      <c r="CO9" s="3" t="s">
        <v>293</v>
      </c>
      <c r="CP9" s="3" t="s">
        <v>293</v>
      </c>
      <c r="CQ9" s="3" t="s">
        <v>293</v>
      </c>
      <c r="CR9" s="3" t="s">
        <v>293</v>
      </c>
      <c r="CS9" s="3" t="s">
        <v>293</v>
      </c>
      <c r="CT9" s="3" t="s">
        <v>293</v>
      </c>
      <c r="CU9" s="3" t="s">
        <v>292</v>
      </c>
      <c r="CV9" s="3" t="s">
        <v>293</v>
      </c>
      <c r="CW9" s="3" t="s">
        <v>293</v>
      </c>
      <c r="CX9" s="3" t="s">
        <v>293</v>
      </c>
      <c r="CY9" s="3" t="s">
        <v>293</v>
      </c>
      <c r="CZ9" s="3" t="s">
        <v>292</v>
      </c>
      <c r="DA9" s="3" t="s">
        <v>293</v>
      </c>
      <c r="DB9" s="3" t="s">
        <v>292</v>
      </c>
      <c r="DC9" s="3" t="s">
        <v>292</v>
      </c>
      <c r="DD9" s="3" t="s">
        <v>293</v>
      </c>
      <c r="DE9" s="3" t="s">
        <v>292</v>
      </c>
      <c r="DF9" s="3" t="s">
        <v>292</v>
      </c>
      <c r="DG9" s="3" t="s">
        <v>292</v>
      </c>
      <c r="DH9" s="3" t="s">
        <v>292</v>
      </c>
      <c r="DI9" s="3" t="s">
        <v>292</v>
      </c>
      <c r="DJ9" s="3" t="s">
        <v>292</v>
      </c>
      <c r="DK9" s="3" t="s">
        <v>293</v>
      </c>
      <c r="DL9" s="3" t="s">
        <v>293</v>
      </c>
      <c r="DM9" s="3" t="s">
        <v>293</v>
      </c>
      <c r="DN9" s="3" t="s">
        <v>293</v>
      </c>
      <c r="DO9" s="3" t="s">
        <v>293</v>
      </c>
      <c r="DP9" s="3" t="s">
        <v>293</v>
      </c>
      <c r="DQ9" s="3" t="s">
        <v>293</v>
      </c>
      <c r="DR9" s="3" t="s">
        <v>293</v>
      </c>
      <c r="DS9" s="3" t="s">
        <v>293</v>
      </c>
      <c r="DT9" s="3" t="s">
        <v>293</v>
      </c>
      <c r="DU9" s="3" t="s">
        <v>293</v>
      </c>
      <c r="DV9" s="3" t="s">
        <v>293</v>
      </c>
      <c r="DW9" s="3" t="s">
        <v>292</v>
      </c>
      <c r="DX9" s="3" t="s">
        <v>293</v>
      </c>
      <c r="DY9" s="3" t="s">
        <v>293</v>
      </c>
      <c r="DZ9" s="3" t="s">
        <v>293</v>
      </c>
      <c r="EA9" s="3" t="s">
        <v>293</v>
      </c>
      <c r="EB9" s="3" t="s">
        <v>293</v>
      </c>
      <c r="EC9" s="3" t="s">
        <v>292</v>
      </c>
      <c r="ED9" s="3" t="s">
        <v>293</v>
      </c>
      <c r="EE9" s="3" t="s">
        <v>292</v>
      </c>
      <c r="EF9" s="3" t="s">
        <v>292</v>
      </c>
      <c r="EG9" s="3" t="s">
        <v>292</v>
      </c>
      <c r="EH9" s="3" t="s">
        <v>292</v>
      </c>
      <c r="EI9" s="3" t="s">
        <v>292</v>
      </c>
      <c r="EJ9" s="3" t="s">
        <v>292</v>
      </c>
      <c r="EK9" s="3" t="s">
        <v>293</v>
      </c>
      <c r="EL9" s="3" t="s">
        <v>292</v>
      </c>
      <c r="EM9" s="3" t="s">
        <v>292</v>
      </c>
      <c r="EN9" s="3" t="s">
        <v>292</v>
      </c>
      <c r="EO9" s="3" t="s">
        <v>293</v>
      </c>
      <c r="EP9" s="3" t="s">
        <v>292</v>
      </c>
      <c r="EQ9" s="3" t="s">
        <v>293</v>
      </c>
      <c r="ER9" s="3" t="s">
        <v>292</v>
      </c>
      <c r="ES9" s="3" t="s">
        <v>293</v>
      </c>
      <c r="ET9" s="3" t="s">
        <v>292</v>
      </c>
      <c r="EU9" s="3" t="s">
        <v>293</v>
      </c>
      <c r="EV9" s="3" t="s">
        <v>293</v>
      </c>
      <c r="EW9" s="3" t="s">
        <v>293</v>
      </c>
      <c r="EX9" s="3" t="s">
        <v>292</v>
      </c>
      <c r="EY9" s="3" t="s">
        <v>293</v>
      </c>
      <c r="EZ9" s="3" t="s">
        <v>293</v>
      </c>
      <c r="FA9" s="3" t="s">
        <v>293</v>
      </c>
      <c r="FB9" s="3" t="s">
        <v>293</v>
      </c>
      <c r="FC9" s="3" t="s">
        <v>292</v>
      </c>
      <c r="FD9" s="3" t="s">
        <v>293</v>
      </c>
      <c r="FE9" s="3" t="s">
        <v>292</v>
      </c>
      <c r="FF9" s="3" t="s">
        <v>293</v>
      </c>
      <c r="FG9" s="3" t="s">
        <v>293</v>
      </c>
      <c r="FH9" s="3" t="s">
        <v>293</v>
      </c>
      <c r="FI9" s="3" t="s">
        <v>293</v>
      </c>
      <c r="FJ9" s="3" t="s">
        <v>293</v>
      </c>
      <c r="FK9" s="3" t="s">
        <v>293</v>
      </c>
      <c r="FL9" s="3" t="s">
        <v>293</v>
      </c>
      <c r="FM9" s="3" t="s">
        <v>292</v>
      </c>
      <c r="FN9" s="3" t="s">
        <v>293</v>
      </c>
      <c r="FO9" s="3" t="s">
        <v>292</v>
      </c>
      <c r="FP9" s="3" t="s">
        <v>293</v>
      </c>
      <c r="FQ9" s="3" t="s">
        <v>292</v>
      </c>
      <c r="FR9" s="3" t="s">
        <v>293</v>
      </c>
      <c r="FS9" s="3" t="s">
        <v>293</v>
      </c>
      <c r="FT9" s="3" t="s">
        <v>292</v>
      </c>
      <c r="FU9" s="3" t="s">
        <v>293</v>
      </c>
      <c r="FV9" s="3" t="s">
        <v>293</v>
      </c>
      <c r="FW9" s="3" t="s">
        <v>293</v>
      </c>
      <c r="FX9" s="3" t="s">
        <v>292</v>
      </c>
      <c r="FY9" s="3" t="s">
        <v>293</v>
      </c>
      <c r="FZ9" s="3" t="s">
        <v>293</v>
      </c>
      <c r="GA9" s="3" t="s">
        <v>293</v>
      </c>
      <c r="GB9" s="3" t="s">
        <v>293</v>
      </c>
      <c r="GC9" s="3" t="s">
        <v>293</v>
      </c>
      <c r="GD9" s="3" t="s">
        <v>293</v>
      </c>
      <c r="GE9" s="3" t="s">
        <v>294</v>
      </c>
      <c r="GF9" s="3" t="s">
        <v>293</v>
      </c>
      <c r="GG9" s="3" t="s">
        <v>294</v>
      </c>
      <c r="GH9" s="3" t="s">
        <v>293</v>
      </c>
      <c r="GI9" s="3" t="s">
        <v>293</v>
      </c>
      <c r="GJ9" s="3" t="s">
        <v>292</v>
      </c>
      <c r="GK9" s="3" t="s">
        <v>294</v>
      </c>
      <c r="GL9" s="3" t="s">
        <v>293</v>
      </c>
      <c r="GM9" s="3" t="s">
        <v>293</v>
      </c>
      <c r="GN9" s="3" t="s">
        <v>293</v>
      </c>
      <c r="GO9" s="3" t="s">
        <v>293</v>
      </c>
      <c r="GP9" s="3" t="s">
        <v>293</v>
      </c>
      <c r="GQ9" s="3" t="s">
        <v>293</v>
      </c>
      <c r="GR9" s="3" t="s">
        <v>293</v>
      </c>
      <c r="GS9" s="3" t="s">
        <v>293</v>
      </c>
      <c r="GT9" s="3" t="s">
        <v>293</v>
      </c>
      <c r="GU9" s="3" t="s">
        <v>293</v>
      </c>
      <c r="GV9" s="3" t="s">
        <v>292</v>
      </c>
      <c r="GW9" s="3" t="s">
        <v>293</v>
      </c>
      <c r="GX9" s="3" t="s">
        <v>292</v>
      </c>
      <c r="GY9" s="3" t="s">
        <v>292</v>
      </c>
      <c r="GZ9" s="3" t="s">
        <v>292</v>
      </c>
      <c r="HA9" s="3" t="s">
        <v>293</v>
      </c>
      <c r="HB9" s="3" t="s">
        <v>293</v>
      </c>
      <c r="HC9" s="3" t="s">
        <v>293</v>
      </c>
      <c r="HD9" s="3" t="s">
        <v>293</v>
      </c>
      <c r="HE9" s="3" t="s">
        <v>293</v>
      </c>
      <c r="HF9" s="3" t="s">
        <v>292</v>
      </c>
      <c r="HG9" s="3" t="s">
        <v>292</v>
      </c>
      <c r="HH9" s="3" t="s">
        <v>293</v>
      </c>
      <c r="HI9" s="3" t="s">
        <v>293</v>
      </c>
      <c r="HJ9" s="3" t="s">
        <v>293</v>
      </c>
      <c r="HK9" s="3" t="s">
        <v>293</v>
      </c>
      <c r="HL9" s="3" t="s">
        <v>293</v>
      </c>
      <c r="HM9" s="3" t="s">
        <v>293</v>
      </c>
      <c r="HN9" s="3" t="s">
        <v>293</v>
      </c>
      <c r="HO9" s="3" t="s">
        <v>293</v>
      </c>
      <c r="HP9" s="3" t="s">
        <v>293</v>
      </c>
      <c r="HQ9" s="3" t="s">
        <v>293</v>
      </c>
      <c r="HR9" s="3" t="s">
        <v>293</v>
      </c>
      <c r="HS9" s="3" t="s">
        <v>293</v>
      </c>
      <c r="HT9" s="3" t="s">
        <v>293</v>
      </c>
      <c r="HU9" s="3" t="s">
        <v>293</v>
      </c>
      <c r="HV9" s="3" t="s">
        <v>294</v>
      </c>
      <c r="HW9" s="3" t="s">
        <v>293</v>
      </c>
      <c r="HX9" s="3" t="s">
        <v>293</v>
      </c>
      <c r="HY9" s="3" t="s">
        <v>293</v>
      </c>
      <c r="HZ9" s="3" t="s">
        <v>293</v>
      </c>
      <c r="IA9" s="3" t="s">
        <v>292</v>
      </c>
      <c r="IB9" s="3" t="s">
        <v>294</v>
      </c>
      <c r="IC9" s="3" t="s">
        <v>293</v>
      </c>
      <c r="ID9" s="3" t="s">
        <v>293</v>
      </c>
      <c r="IE9" s="3" t="s">
        <v>293</v>
      </c>
      <c r="IF9" s="3" t="s">
        <v>293</v>
      </c>
      <c r="IG9" s="3" t="s">
        <v>293</v>
      </c>
      <c r="IH9" s="3" t="s">
        <v>293</v>
      </c>
      <c r="II9" s="3" t="s">
        <v>293</v>
      </c>
      <c r="IJ9" s="3" t="s">
        <v>293</v>
      </c>
      <c r="IK9" s="3" t="s">
        <v>292</v>
      </c>
      <c r="IL9" s="3" t="s">
        <v>293</v>
      </c>
      <c r="IM9" s="3" t="s">
        <v>292</v>
      </c>
      <c r="IN9" s="3" t="s">
        <v>293</v>
      </c>
      <c r="IO9" s="3" t="s">
        <v>292</v>
      </c>
      <c r="IP9" s="3" t="s">
        <v>292</v>
      </c>
      <c r="IQ9" s="3" t="s">
        <v>292</v>
      </c>
      <c r="IR9" s="3" t="s">
        <v>293</v>
      </c>
      <c r="IS9" s="3" t="s">
        <v>293</v>
      </c>
      <c r="IT9" s="3" t="s">
        <v>293</v>
      </c>
      <c r="IU9" s="3" t="s">
        <v>293</v>
      </c>
      <c r="IV9" s="3" t="s">
        <v>293</v>
      </c>
      <c r="IW9" s="3" t="s">
        <v>293</v>
      </c>
      <c r="IX9" s="3" t="s">
        <v>293</v>
      </c>
      <c r="IY9" s="3" t="s">
        <v>293</v>
      </c>
      <c r="IZ9" s="3" t="s">
        <v>293</v>
      </c>
      <c r="JA9" s="3" t="s">
        <v>292</v>
      </c>
      <c r="JB9" s="3" t="s">
        <v>292</v>
      </c>
      <c r="JC9" s="3" t="s">
        <v>292</v>
      </c>
      <c r="JD9" s="3" t="s">
        <v>293</v>
      </c>
      <c r="JE9" s="3" t="s">
        <v>293</v>
      </c>
      <c r="JF9" s="3" t="s">
        <v>293</v>
      </c>
      <c r="JG9" s="3" t="s">
        <v>293</v>
      </c>
      <c r="JH9" s="3" t="s">
        <v>293</v>
      </c>
      <c r="JI9" s="3" t="s">
        <v>293</v>
      </c>
      <c r="JJ9" s="3" t="s">
        <v>293</v>
      </c>
      <c r="JK9" s="3" t="s">
        <v>292</v>
      </c>
      <c r="JL9" s="3" t="s">
        <v>293</v>
      </c>
      <c r="JM9" s="3" t="s">
        <v>293</v>
      </c>
      <c r="JN9" s="3" t="s">
        <v>293</v>
      </c>
      <c r="JO9" s="3" t="s">
        <v>293</v>
      </c>
      <c r="JP9" s="3" t="s">
        <v>293</v>
      </c>
      <c r="JQ9" s="3" t="s">
        <v>293</v>
      </c>
      <c r="JR9" s="3" t="s">
        <v>293</v>
      </c>
      <c r="JS9" s="3" t="s">
        <v>292</v>
      </c>
      <c r="JT9" s="3" t="s">
        <v>293</v>
      </c>
      <c r="JU9" s="3" t="s">
        <v>292</v>
      </c>
      <c r="JV9" s="3" t="s">
        <v>293</v>
      </c>
      <c r="JW9" s="3" t="s">
        <v>292</v>
      </c>
      <c r="JX9" s="3" t="s">
        <v>293</v>
      </c>
      <c r="JY9" s="3" t="s">
        <v>293</v>
      </c>
      <c r="JZ9" s="3" t="s">
        <v>293</v>
      </c>
      <c r="KA9" s="3" t="s">
        <v>292</v>
      </c>
      <c r="KB9" s="3" t="s">
        <v>293</v>
      </c>
      <c r="KC9" s="3" t="s">
        <v>293</v>
      </c>
      <c r="KD9" s="3" t="s">
        <v>294</v>
      </c>
      <c r="KE9" s="3" t="s">
        <v>293</v>
      </c>
      <c r="KF9" s="3" t="s">
        <v>293</v>
      </c>
      <c r="KG9" s="3" t="s">
        <v>293</v>
      </c>
      <c r="KH9" s="3" t="s">
        <v>293</v>
      </c>
      <c r="KI9" s="3" t="s">
        <v>293</v>
      </c>
      <c r="KJ9" s="3" t="s">
        <v>292</v>
      </c>
      <c r="KK9" s="3" t="s">
        <v>293</v>
      </c>
      <c r="KL9" s="3" t="s">
        <v>293</v>
      </c>
      <c r="KM9" s="3" t="s">
        <v>293</v>
      </c>
      <c r="KN9" s="3" t="s">
        <v>293</v>
      </c>
      <c r="KO9" s="3" t="s">
        <v>292</v>
      </c>
      <c r="KP9" s="3" t="s">
        <v>293</v>
      </c>
      <c r="KQ9" s="3" t="s">
        <v>294</v>
      </c>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row>
    <row r="10" spans="2:458" ht="28.2" customHeight="1" x14ac:dyDescent="0.3">
      <c r="B10" s="13"/>
      <c r="C10" s="2" t="str">
        <f>IF(AND(H25&gt;=AD10,H25&lt;AC10),AE10,"")</f>
        <v/>
      </c>
      <c r="D10" s="14"/>
      <c r="E10" s="152"/>
      <c r="F10" s="153"/>
      <c r="G10" s="153"/>
      <c r="H10" s="153"/>
      <c r="I10" s="153"/>
      <c r="J10" s="153"/>
      <c r="K10" s="154"/>
      <c r="AA10" s="71">
        <v>2.5000000000000001E-2</v>
      </c>
      <c r="AB10" s="72">
        <f t="shared" si="0"/>
        <v>0.125</v>
      </c>
      <c r="AC10" s="70">
        <f t="shared" ref="AC10:AC13" si="2">IF($J$29=AG$6,IF($H$29=$AG$5,AG10,AM10),IF($J$29=$AI$6,AI10,AK10))</f>
        <v>3.6</v>
      </c>
      <c r="AD10" s="11">
        <f t="shared" si="1"/>
        <v>2.7</v>
      </c>
      <c r="AE10" s="11" t="s">
        <v>4</v>
      </c>
      <c r="AF10" s="5"/>
      <c r="AG10" s="12">
        <v>4.5</v>
      </c>
      <c r="AH10" s="12">
        <v>3.4</v>
      </c>
      <c r="AI10" s="12">
        <v>4.2</v>
      </c>
      <c r="AJ10" s="12">
        <v>3.1</v>
      </c>
      <c r="AK10" s="12">
        <v>3.6</v>
      </c>
      <c r="AL10" s="12">
        <v>2.7</v>
      </c>
      <c r="AM10" s="15">
        <v>3.9</v>
      </c>
      <c r="AN10" s="15">
        <v>2.9</v>
      </c>
      <c r="AO10" s="12">
        <v>4.2</v>
      </c>
      <c r="AP10" s="12">
        <v>3.1</v>
      </c>
      <c r="AQ10" s="12">
        <v>3.6</v>
      </c>
      <c r="AR10" s="12">
        <v>2.7</v>
      </c>
      <c r="AS10" s="15"/>
      <c r="AT10" s="12"/>
      <c r="AU10" s="12">
        <v>4.2</v>
      </c>
      <c r="AV10" s="12">
        <v>3.1</v>
      </c>
      <c r="AW10" s="12">
        <v>3.6</v>
      </c>
      <c r="AX10" s="12">
        <v>2.7</v>
      </c>
      <c r="BD10" s="6"/>
      <c r="BE10" s="6"/>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c r="QD10" s="7"/>
      <c r="QE10" s="7"/>
      <c r="QF10" s="7"/>
      <c r="QG10" s="7"/>
      <c r="QH10" s="7"/>
      <c r="QI10" s="7"/>
      <c r="QJ10" s="7"/>
      <c r="QK10" s="7"/>
      <c r="QL10" s="7"/>
      <c r="QM10" s="7"/>
      <c r="QN10" s="7"/>
      <c r="QO10" s="7"/>
    </row>
    <row r="11" spans="2:458" ht="28.2" customHeight="1" x14ac:dyDescent="0.3">
      <c r="B11" s="13"/>
      <c r="C11" s="2" t="str">
        <f>IF(AND(H25&gt;=AD11,H25&lt;AC11),AE11,"")</f>
        <v/>
      </c>
      <c r="D11" s="14"/>
      <c r="E11" s="152"/>
      <c r="F11" s="153"/>
      <c r="G11" s="153"/>
      <c r="H11" s="153"/>
      <c r="I11" s="153"/>
      <c r="J11" s="153"/>
      <c r="K11" s="154"/>
      <c r="AA11" s="71">
        <v>2.5000000000000001E-2</v>
      </c>
      <c r="AB11" s="72">
        <f t="shared" si="0"/>
        <v>0.1</v>
      </c>
      <c r="AC11" s="70">
        <f t="shared" si="2"/>
        <v>4.5</v>
      </c>
      <c r="AD11" s="11">
        <f t="shared" si="1"/>
        <v>3.6</v>
      </c>
      <c r="AE11" s="11" t="s">
        <v>5</v>
      </c>
      <c r="AF11" s="5"/>
      <c r="AG11" s="12">
        <v>5.7</v>
      </c>
      <c r="AH11" s="12">
        <v>4.5</v>
      </c>
      <c r="AI11" s="12">
        <v>5.3</v>
      </c>
      <c r="AJ11" s="12">
        <v>4.2</v>
      </c>
      <c r="AK11" s="12">
        <v>4.5</v>
      </c>
      <c r="AL11" s="12">
        <v>3.6</v>
      </c>
      <c r="AM11" s="15">
        <v>4.8</v>
      </c>
      <c r="AN11" s="15">
        <v>3.9</v>
      </c>
      <c r="AO11" s="12">
        <v>5.3</v>
      </c>
      <c r="AP11" s="12">
        <v>4.2</v>
      </c>
      <c r="AQ11" s="12">
        <v>4.5</v>
      </c>
      <c r="AR11" s="12">
        <v>3.6</v>
      </c>
      <c r="AS11" s="15"/>
      <c r="AT11" s="12"/>
      <c r="AU11" s="12">
        <v>5.3</v>
      </c>
      <c r="AV11" s="12">
        <v>4.2</v>
      </c>
      <c r="AW11" s="12">
        <v>4.5</v>
      </c>
      <c r="AX11" s="12">
        <v>3.6</v>
      </c>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row>
    <row r="12" spans="2:458" ht="28.2" customHeight="1" x14ac:dyDescent="0.3">
      <c r="B12" s="13"/>
      <c r="C12" s="2" t="str">
        <f>IF(AND(H25&gt;=AD12,H25&lt;AC12),AE12,"")</f>
        <v/>
      </c>
      <c r="D12" s="14"/>
      <c r="E12" s="152"/>
      <c r="F12" s="153"/>
      <c r="G12" s="153"/>
      <c r="H12" s="153"/>
      <c r="I12" s="153"/>
      <c r="J12" s="153"/>
      <c r="K12" s="154"/>
      <c r="AA12" s="71">
        <v>2.5000000000000001E-2</v>
      </c>
      <c r="AB12" s="72">
        <f>AB13+AA12</f>
        <v>7.5000000000000011E-2</v>
      </c>
      <c r="AC12" s="70">
        <f t="shared" si="2"/>
        <v>5.4</v>
      </c>
      <c r="AD12" s="11">
        <f t="shared" si="1"/>
        <v>4.5</v>
      </c>
      <c r="AE12" s="11" t="s">
        <v>6</v>
      </c>
      <c r="AF12" s="5"/>
      <c r="AG12" s="12">
        <v>6.9</v>
      </c>
      <c r="AH12" s="12">
        <v>5.7</v>
      </c>
      <c r="AI12" s="12">
        <v>6.4</v>
      </c>
      <c r="AJ12" s="12">
        <v>5.3</v>
      </c>
      <c r="AK12" s="12">
        <v>5.4</v>
      </c>
      <c r="AL12" s="12">
        <v>4.5</v>
      </c>
      <c r="AM12" s="15">
        <v>5.8</v>
      </c>
      <c r="AN12" s="15">
        <v>4.8</v>
      </c>
      <c r="AO12" s="12">
        <v>6.4</v>
      </c>
      <c r="AP12" s="12">
        <v>5.3</v>
      </c>
      <c r="AQ12" s="12">
        <v>5.4</v>
      </c>
      <c r="AR12" s="12">
        <v>4.5</v>
      </c>
      <c r="AS12" s="15"/>
      <c r="AT12" s="12"/>
      <c r="AU12" s="12">
        <v>6.4</v>
      </c>
      <c r="AV12" s="12">
        <v>5.3</v>
      </c>
      <c r="AW12" s="12">
        <v>5.4</v>
      </c>
      <c r="AX12" s="12">
        <v>4.5</v>
      </c>
      <c r="BD12" s="12" t="s">
        <v>295</v>
      </c>
      <c r="BE12" s="12">
        <f>IF(H28=BE7,0,IF(AND(H29=BD13,J29=BE13),BH13,IF(AND(H29=BD13,J29=BE14),BJ13,IF(AND(H29=BD13,J29=BE15),BK13,IF(AND(H29=BD14,J29=BE13),BI13,IF(AND(H29=BD14,J29=BE14),BJ13,IF(AND(H29=BD14,J29=BE15),BK13,IF(J29=BE14,BJ13,BK13))))))))</f>
        <v>0</v>
      </c>
      <c r="BF12" s="6"/>
      <c r="BH12" s="12" t="s">
        <v>296</v>
      </c>
      <c r="BI12" s="12" t="s">
        <v>297</v>
      </c>
      <c r="BJ12" s="17" t="s">
        <v>298</v>
      </c>
      <c r="BK12" s="17" t="s">
        <v>299</v>
      </c>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c r="QD12" s="7"/>
      <c r="QE12" s="7"/>
      <c r="QF12" s="7"/>
      <c r="QG12" s="7"/>
      <c r="QH12" s="7"/>
      <c r="QI12" s="7"/>
      <c r="QJ12" s="7"/>
      <c r="QK12" s="7"/>
      <c r="QL12" s="7"/>
      <c r="QM12" s="7"/>
      <c r="QN12" s="7"/>
      <c r="QO12" s="7"/>
      <c r="QP12" s="7"/>
    </row>
    <row r="13" spans="2:458" ht="28.2" customHeight="1" thickBot="1" x14ac:dyDescent="0.35">
      <c r="B13" s="13"/>
      <c r="C13" s="2" t="str">
        <f>IF(AND(H25&gt;=AD13,H25&lt;AC13),AE13,"")</f>
        <v/>
      </c>
      <c r="D13" s="14"/>
      <c r="E13" s="152"/>
      <c r="F13" s="153"/>
      <c r="G13" s="153"/>
      <c r="H13" s="153"/>
      <c r="I13" s="153"/>
      <c r="J13" s="153"/>
      <c r="K13" s="154"/>
      <c r="AA13" s="73"/>
      <c r="AB13" s="74">
        <v>0.05</v>
      </c>
      <c r="AC13" s="70">
        <f t="shared" si="2"/>
        <v>6.3</v>
      </c>
      <c r="AD13" s="11">
        <f t="shared" si="1"/>
        <v>5.4</v>
      </c>
      <c r="AE13" s="11" t="s">
        <v>7</v>
      </c>
      <c r="AF13" s="5"/>
      <c r="AG13" s="15">
        <v>8</v>
      </c>
      <c r="AH13" s="12">
        <v>6.9</v>
      </c>
      <c r="AI13" s="12">
        <v>7.4</v>
      </c>
      <c r="AJ13" s="12">
        <v>6.4</v>
      </c>
      <c r="AK13" s="12">
        <v>6.3</v>
      </c>
      <c r="AL13" s="12">
        <v>5.4</v>
      </c>
      <c r="AM13" s="15">
        <v>6.7</v>
      </c>
      <c r="AN13" s="15">
        <v>5.8</v>
      </c>
      <c r="AO13" s="12">
        <v>7.4</v>
      </c>
      <c r="AP13" s="12">
        <v>6.4</v>
      </c>
      <c r="AQ13" s="12">
        <v>6.3</v>
      </c>
      <c r="AR13" s="12">
        <v>5.4</v>
      </c>
      <c r="AS13" s="15"/>
      <c r="AT13" s="12"/>
      <c r="AU13" s="12">
        <v>7.4</v>
      </c>
      <c r="AV13" s="12">
        <v>6.4</v>
      </c>
      <c r="AW13" s="12">
        <v>6.3</v>
      </c>
      <c r="AX13" s="12">
        <v>5.4</v>
      </c>
      <c r="BD13" s="12" t="s">
        <v>293</v>
      </c>
      <c r="BE13" s="12" t="s">
        <v>288</v>
      </c>
      <c r="BF13" s="6"/>
      <c r="BG13" s="3" t="s">
        <v>316</v>
      </c>
      <c r="BH13" s="12">
        <v>61</v>
      </c>
      <c r="BI13" s="12">
        <v>91</v>
      </c>
      <c r="BJ13" s="12">
        <v>56</v>
      </c>
      <c r="BK13" s="12">
        <v>51</v>
      </c>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c r="QD13" s="7"/>
      <c r="QE13" s="7"/>
      <c r="QF13" s="7"/>
      <c r="QG13" s="7"/>
      <c r="QH13" s="7"/>
      <c r="QI13" s="7"/>
      <c r="QJ13" s="7"/>
      <c r="QK13" s="7"/>
      <c r="QL13" s="7"/>
      <c r="QM13" s="7"/>
      <c r="QN13" s="7"/>
      <c r="QO13" s="7"/>
      <c r="QP13" s="7"/>
    </row>
    <row r="14" spans="2:458" ht="16.95" customHeight="1" x14ac:dyDescent="0.3">
      <c r="B14" s="18"/>
      <c r="C14" s="19"/>
      <c r="D14" s="20"/>
      <c r="E14" s="155" t="s">
        <v>8</v>
      </c>
      <c r="F14" s="155"/>
      <c r="G14" s="155"/>
      <c r="H14" s="155"/>
      <c r="I14" s="155"/>
      <c r="J14" s="155"/>
      <c r="K14" s="155"/>
      <c r="AC14" s="11"/>
      <c r="AD14" s="11">
        <f t="shared" si="1"/>
        <v>6.3</v>
      </c>
      <c r="AE14" s="11" t="s">
        <v>15</v>
      </c>
      <c r="AF14" s="5"/>
      <c r="AG14" s="15"/>
      <c r="AH14" s="12">
        <v>8</v>
      </c>
      <c r="AI14" s="12"/>
      <c r="AJ14" s="12">
        <v>7.4</v>
      </c>
      <c r="AK14" s="12"/>
      <c r="AL14" s="12">
        <v>6.3</v>
      </c>
      <c r="AM14" s="15"/>
      <c r="AN14" s="15">
        <v>6.7</v>
      </c>
      <c r="AO14" s="12"/>
      <c r="AP14" s="12">
        <v>7.4</v>
      </c>
      <c r="AQ14" s="12"/>
      <c r="AR14" s="12">
        <v>6.3</v>
      </c>
      <c r="AS14" s="15"/>
      <c r="AT14" s="12"/>
      <c r="AU14" s="12"/>
      <c r="AV14" s="12">
        <v>7.4</v>
      </c>
      <c r="AW14" s="12"/>
      <c r="AX14" s="12">
        <v>6.3</v>
      </c>
      <c r="BD14" s="12" t="s">
        <v>292</v>
      </c>
      <c r="BE14" s="12" t="s">
        <v>289</v>
      </c>
      <c r="BF14" s="6"/>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row>
    <row r="15" spans="2:458" ht="16.95" customHeight="1" thickBot="1" x14ac:dyDescent="0.35">
      <c r="B15" s="120" t="s">
        <v>111</v>
      </c>
      <c r="C15" s="148"/>
      <c r="D15" s="148"/>
      <c r="E15" s="148"/>
      <c r="F15" s="148"/>
      <c r="G15" s="121"/>
      <c r="H15" s="86"/>
      <c r="I15" s="87"/>
      <c r="J15" s="87"/>
      <c r="K15" s="21"/>
      <c r="AF15" s="5"/>
      <c r="AG15" s="22"/>
      <c r="BD15" s="12" t="s">
        <v>294</v>
      </c>
      <c r="BE15" s="12" t="s">
        <v>290</v>
      </c>
      <c r="BF15" s="6"/>
      <c r="JZ15" s="7"/>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23"/>
      <c r="NH15" s="23"/>
      <c r="NI15" s="23"/>
      <c r="NJ15" s="23"/>
      <c r="NK15" s="23"/>
      <c r="NL15" s="23"/>
      <c r="NM15" s="23"/>
      <c r="NN15" s="23"/>
      <c r="NO15" s="23"/>
      <c r="NP15" s="23"/>
      <c r="NQ15" s="23"/>
      <c r="NR15" s="23"/>
      <c r="NS15" s="23"/>
      <c r="NT15" s="23"/>
      <c r="NU15" s="23"/>
      <c r="NV15" s="23"/>
      <c r="NW15" s="23"/>
      <c r="NX15" s="23"/>
      <c r="NY15" s="23"/>
      <c r="NZ15" s="23"/>
      <c r="OA15" s="23"/>
      <c r="OB15" s="23"/>
      <c r="OC15" s="23"/>
      <c r="OD15" s="23"/>
      <c r="OE15" s="23"/>
      <c r="OF15" s="23"/>
      <c r="OG15" s="23"/>
      <c r="OH15" s="23"/>
      <c r="OI15" s="23"/>
      <c r="OJ15" s="23"/>
      <c r="OK15" s="23"/>
      <c r="OL15" s="23"/>
      <c r="OM15" s="23"/>
      <c r="ON15" s="23"/>
      <c r="OO15" s="23"/>
      <c r="OP15" s="23"/>
      <c r="OQ15" s="23"/>
      <c r="OR15" s="23"/>
      <c r="OS15" s="23"/>
      <c r="OT15" s="23"/>
      <c r="OU15" s="23"/>
      <c r="OV15" s="23"/>
      <c r="OW15" s="23"/>
      <c r="OX15" s="23"/>
      <c r="OY15" s="23"/>
      <c r="OZ15" s="23"/>
      <c r="PA15" s="23"/>
      <c r="PB15" s="23"/>
      <c r="PC15" s="23"/>
      <c r="PD15" s="23"/>
      <c r="PE15" s="23"/>
      <c r="PF15" s="23"/>
      <c r="PG15" s="23"/>
      <c r="PH15" s="23"/>
      <c r="PI15" s="23"/>
      <c r="PJ15" s="23"/>
      <c r="PK15" s="23"/>
      <c r="PL15" s="23"/>
      <c r="PM15" s="23"/>
      <c r="PN15" s="23"/>
      <c r="PO15" s="23"/>
      <c r="PP15" s="23"/>
      <c r="PQ15" s="23"/>
      <c r="PR15" s="23"/>
      <c r="PS15" s="23"/>
      <c r="PT15" s="23"/>
      <c r="PU15" s="23"/>
      <c r="PV15" s="23"/>
      <c r="PW15" s="23"/>
      <c r="PX15" s="23"/>
      <c r="PY15" s="23"/>
      <c r="PZ15" s="23"/>
      <c r="QA15" s="23"/>
      <c r="QB15" s="23"/>
      <c r="QC15" s="23"/>
      <c r="QD15" s="23"/>
      <c r="QE15" s="23"/>
      <c r="QF15" s="23"/>
      <c r="QG15" s="23"/>
      <c r="QH15" s="23"/>
      <c r="QI15" s="23"/>
      <c r="QJ15" s="23"/>
      <c r="QK15" s="23"/>
      <c r="QL15" s="23"/>
      <c r="QM15" s="23"/>
      <c r="QN15" s="23"/>
      <c r="QO15" s="23"/>
      <c r="QP15" s="23"/>
    </row>
    <row r="16" spans="2:458" ht="16.95" customHeight="1" thickBot="1" x14ac:dyDescent="0.35">
      <c r="B16" s="138" t="s">
        <v>112</v>
      </c>
      <c r="C16" s="139"/>
      <c r="D16" s="139"/>
      <c r="E16" s="139"/>
      <c r="F16" s="139"/>
      <c r="G16" s="147"/>
      <c r="H16" s="86"/>
      <c r="I16" s="87"/>
      <c r="J16" s="87"/>
      <c r="K16" s="21"/>
      <c r="AD16" s="68" t="str">
        <f>IF(OR(J24=0,J23=0,I27=0),"",J23/J24)</f>
        <v/>
      </c>
      <c r="AE16" s="69" t="s">
        <v>16</v>
      </c>
      <c r="AF16" s="5"/>
      <c r="AG16" s="5"/>
      <c r="AK16" s="6"/>
      <c r="BG16" s="24"/>
      <c r="BH16" s="25" t="s">
        <v>296</v>
      </c>
      <c r="BI16" s="25" t="s">
        <v>318</v>
      </c>
      <c r="BJ16" s="26" t="s">
        <v>315</v>
      </c>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row>
    <row r="17" spans="2:457" ht="16.95" customHeight="1" thickBot="1" x14ac:dyDescent="0.35">
      <c r="B17" s="156" t="s">
        <v>325</v>
      </c>
      <c r="C17" s="157"/>
      <c r="D17" s="158"/>
      <c r="E17" s="162" t="s">
        <v>107</v>
      </c>
      <c r="F17" s="27" t="s">
        <v>109</v>
      </c>
      <c r="G17" s="53" t="s">
        <v>129</v>
      </c>
      <c r="H17" s="29" t="s">
        <v>12</v>
      </c>
      <c r="I17" s="165">
        <f>BE18</f>
        <v>0</v>
      </c>
      <c r="J17" s="166"/>
      <c r="K17" s="21"/>
      <c r="AC17" s="7"/>
      <c r="AD17" s="7"/>
      <c r="AE17" s="7"/>
      <c r="AF17" s="5"/>
      <c r="AG17" s="5"/>
      <c r="AL17" s="6"/>
      <c r="AM17" s="6"/>
      <c r="BD17" s="30"/>
      <c r="BE17" s="31" t="s">
        <v>107</v>
      </c>
      <c r="BF17" s="32" t="s">
        <v>108</v>
      </c>
      <c r="BG17" s="33" t="s">
        <v>317</v>
      </c>
      <c r="BH17" s="6">
        <v>0.8</v>
      </c>
      <c r="BI17" s="6">
        <v>0.7</v>
      </c>
      <c r="BJ17" s="34">
        <v>1</v>
      </c>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row>
    <row r="18" spans="2:457" ht="16.95" customHeight="1" thickBot="1" x14ac:dyDescent="0.35">
      <c r="B18" s="156"/>
      <c r="C18" s="157"/>
      <c r="D18" s="158"/>
      <c r="E18" s="163"/>
      <c r="F18" s="27" t="s">
        <v>109</v>
      </c>
      <c r="G18" s="28" t="str">
        <f>IF(G17=BD4,"-",G17+1)</f>
        <v>-</v>
      </c>
      <c r="H18" s="29" t="s">
        <v>12</v>
      </c>
      <c r="I18" s="165">
        <f>BE19</f>
        <v>0</v>
      </c>
      <c r="J18" s="166"/>
      <c r="K18" s="21"/>
      <c r="AB18" s="24"/>
      <c r="AC18" s="64"/>
      <c r="AD18" s="64" t="s">
        <v>341</v>
      </c>
      <c r="AE18" s="65" t="str">
        <f>IF(C13=AE13,AB13,IF(C12=AE12,AB12,IF(C11=AE11,AB11,IF(C10=AE10,AB10,IF(C9=AE9,AB9,IF(C8=AE8,AB8,IF(C7=AE7,AB7,"-")))))))</f>
        <v>-</v>
      </c>
      <c r="AF18" s="5"/>
      <c r="AG18" s="5"/>
      <c r="BD18" s="35" t="s">
        <v>308</v>
      </c>
      <c r="BE18" s="12">
        <f>(J39*J42*J45+J40*J43*J46+J41*J44*J47)*BE21*J80</f>
        <v>0</v>
      </c>
      <c r="BF18" s="36">
        <f>(J38-J49-J50-J51)*J48</f>
        <v>0</v>
      </c>
      <c r="BG18" s="37">
        <f>IF(E3=BE3,IF(H29=BD13,IF(J29=BE13,BH17,IF(J29=BE14,BI17,1)),1),1)</f>
        <v>1</v>
      </c>
      <c r="BH18" s="38"/>
      <c r="BI18" s="38"/>
      <c r="BJ18" s="39"/>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row>
    <row r="19" spans="2:457" ht="16.95" customHeight="1" x14ac:dyDescent="0.3">
      <c r="B19" s="156"/>
      <c r="C19" s="157"/>
      <c r="D19" s="158"/>
      <c r="E19" s="164"/>
      <c r="F19" s="27" t="s">
        <v>109</v>
      </c>
      <c r="G19" s="28" t="str">
        <f>IF(G17=BD4,"-",G18+1)</f>
        <v>-</v>
      </c>
      <c r="H19" s="29" t="s">
        <v>12</v>
      </c>
      <c r="I19" s="165">
        <f>BE20</f>
        <v>0</v>
      </c>
      <c r="J19" s="166"/>
      <c r="K19" s="21"/>
      <c r="AB19" s="66">
        <v>0.3</v>
      </c>
      <c r="AC19" s="6"/>
      <c r="AD19" s="6" t="s">
        <v>342</v>
      </c>
      <c r="AE19" s="34" t="str">
        <f>IF(B35=AE14,AB19,"-")</f>
        <v>-</v>
      </c>
      <c r="AF19" s="5"/>
      <c r="AG19" s="5"/>
      <c r="BD19" s="35" t="s">
        <v>309</v>
      </c>
      <c r="BE19" s="12">
        <f>(J53*J56*J59+J54*J57*J60+J55*J58*J61)*BE21*J80</f>
        <v>0</v>
      </c>
      <c r="BF19" s="40">
        <f>(J52-J63-J64-J65)*J62</f>
        <v>0</v>
      </c>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row>
    <row r="20" spans="2:457" ht="16.95" customHeight="1" thickBot="1" x14ac:dyDescent="0.35">
      <c r="B20" s="156"/>
      <c r="C20" s="157"/>
      <c r="D20" s="158"/>
      <c r="E20" s="162" t="s">
        <v>108</v>
      </c>
      <c r="F20" s="27" t="s">
        <v>109</v>
      </c>
      <c r="G20" s="28" t="str">
        <f>G17</f>
        <v>-</v>
      </c>
      <c r="H20" s="29" t="s">
        <v>12</v>
      </c>
      <c r="I20" s="165">
        <f>BF18</f>
        <v>0</v>
      </c>
      <c r="J20" s="166"/>
      <c r="K20" s="21"/>
      <c r="AB20" s="67">
        <v>0.2</v>
      </c>
      <c r="AC20" s="38"/>
      <c r="AD20" s="38" t="s">
        <v>343</v>
      </c>
      <c r="AE20" s="39" t="str">
        <f>IF(B35=AE14,AB20,"-")</f>
        <v>-</v>
      </c>
      <c r="AF20" s="5"/>
      <c r="AG20" s="5"/>
      <c r="AH20" s="5"/>
      <c r="AI20" s="5"/>
      <c r="AJ20" s="5"/>
      <c r="AK20" s="5"/>
      <c r="AL20" s="5"/>
      <c r="AM20" s="5"/>
      <c r="AN20" s="5"/>
      <c r="AO20" s="5"/>
      <c r="AP20" s="5"/>
      <c r="AQ20" s="5"/>
      <c r="AR20" s="5"/>
      <c r="AS20" s="5"/>
      <c r="BD20" s="41" t="s">
        <v>310</v>
      </c>
      <c r="BE20" s="42">
        <f>(J67*J70*J73+J68*J71*J74+J69*J72*J75)*BE21*J80</f>
        <v>0</v>
      </c>
      <c r="BF20" s="43">
        <f>(J66-J77-J78-J79)*J76</f>
        <v>0</v>
      </c>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row>
    <row r="21" spans="2:457" ht="16.95" customHeight="1" x14ac:dyDescent="0.3">
      <c r="B21" s="156"/>
      <c r="C21" s="157"/>
      <c r="D21" s="158"/>
      <c r="E21" s="163"/>
      <c r="F21" s="27" t="s">
        <v>109</v>
      </c>
      <c r="G21" s="28" t="str">
        <f>G18</f>
        <v>-</v>
      </c>
      <c r="H21" s="29" t="s">
        <v>12</v>
      </c>
      <c r="I21" s="165">
        <f>BF19</f>
        <v>0</v>
      </c>
      <c r="J21" s="166"/>
      <c r="K21" s="21"/>
      <c r="AF21" s="5"/>
      <c r="AG21" s="5"/>
      <c r="AH21" s="44"/>
      <c r="AI21" s="5"/>
      <c r="AJ21" s="5"/>
      <c r="AK21" s="5"/>
      <c r="AL21" s="5"/>
      <c r="AM21" s="5"/>
      <c r="AN21" s="5"/>
      <c r="AO21" s="5"/>
      <c r="AP21" s="5"/>
      <c r="AQ21" s="5"/>
      <c r="AR21" s="5"/>
      <c r="AS21" s="5"/>
      <c r="BD21" s="3" t="s">
        <v>324</v>
      </c>
      <c r="BE21" s="3">
        <v>0.27800000000000002</v>
      </c>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row>
    <row r="22" spans="2:457" ht="16.95" customHeight="1" x14ac:dyDescent="0.3">
      <c r="B22" s="159"/>
      <c r="C22" s="160"/>
      <c r="D22" s="161"/>
      <c r="E22" s="164"/>
      <c r="F22" s="27" t="s">
        <v>109</v>
      </c>
      <c r="G22" s="28" t="str">
        <f>G19</f>
        <v>-</v>
      </c>
      <c r="H22" s="29" t="s">
        <v>12</v>
      </c>
      <c r="I22" s="165">
        <f>BF20</f>
        <v>0</v>
      </c>
      <c r="J22" s="166"/>
      <c r="K22" s="21"/>
      <c r="AF22" s="5"/>
      <c r="AG22" s="5"/>
      <c r="AH22" s="5"/>
      <c r="AI22" s="5"/>
      <c r="AJ22" s="5"/>
      <c r="AK22" s="5"/>
      <c r="AL22" s="5"/>
      <c r="AM22" s="5"/>
      <c r="AN22" s="5"/>
      <c r="AO22" s="5"/>
      <c r="AP22" s="5"/>
      <c r="AQ22" s="5"/>
      <c r="AR22" s="5"/>
      <c r="AS22" s="5"/>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row>
    <row r="23" spans="2:457" ht="16.95" customHeight="1" x14ac:dyDescent="0.3">
      <c r="B23" s="120" t="s">
        <v>113</v>
      </c>
      <c r="C23" s="148"/>
      <c r="D23" s="148"/>
      <c r="E23" s="148"/>
      <c r="F23" s="148"/>
      <c r="G23" s="121"/>
      <c r="H23" s="141" t="s">
        <v>126</v>
      </c>
      <c r="I23" s="142"/>
      <c r="J23" s="75" t="str">
        <f>IF(I27=0,"",SUM(I17:J22)/3/I27)</f>
        <v/>
      </c>
      <c r="K23" s="21"/>
      <c r="AF23" s="5"/>
      <c r="AG23" s="5"/>
      <c r="AH23" s="5"/>
      <c r="AI23" s="5"/>
      <c r="AJ23" s="5"/>
      <c r="AK23" s="5"/>
      <c r="AL23" s="5"/>
      <c r="AM23" s="5"/>
      <c r="AN23" s="5"/>
      <c r="AO23" s="5"/>
      <c r="AP23" s="5"/>
      <c r="AQ23" s="5"/>
      <c r="AR23" s="5"/>
      <c r="AS23" s="5"/>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row>
    <row r="24" spans="2:457" ht="16.95" customHeight="1" x14ac:dyDescent="0.3">
      <c r="B24" s="120" t="s">
        <v>114</v>
      </c>
      <c r="C24" s="148"/>
      <c r="D24" s="148"/>
      <c r="E24" s="148"/>
      <c r="F24" s="148"/>
      <c r="G24" s="121"/>
      <c r="H24" s="141" t="s">
        <v>126</v>
      </c>
      <c r="I24" s="142"/>
      <c r="J24" s="45">
        <f>BE12</f>
        <v>0</v>
      </c>
      <c r="K24" s="21"/>
      <c r="AF24" s="5"/>
      <c r="AG24" s="5"/>
      <c r="AH24" s="5"/>
      <c r="AI24" s="5"/>
      <c r="AJ24" s="5"/>
      <c r="AK24" s="5"/>
      <c r="AL24" s="5"/>
      <c r="AM24" s="5"/>
      <c r="AN24" s="5"/>
      <c r="AO24" s="5"/>
      <c r="AP24" s="5"/>
      <c r="AQ24" s="5"/>
      <c r="AR24" s="5"/>
      <c r="AS24" s="5"/>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row>
    <row r="25" spans="2:457" ht="16.95" customHeight="1" x14ac:dyDescent="0.3">
      <c r="B25" s="120" t="s">
        <v>115</v>
      </c>
      <c r="C25" s="148"/>
      <c r="D25" s="148"/>
      <c r="E25" s="148"/>
      <c r="F25" s="148"/>
      <c r="G25" s="121"/>
      <c r="H25" s="143" t="str">
        <f>AD16</f>
        <v/>
      </c>
      <c r="I25" s="144"/>
      <c r="J25" s="144"/>
      <c r="K25" s="21"/>
      <c r="AF25" s="5"/>
      <c r="AG25" s="5"/>
      <c r="AH25" s="5"/>
      <c r="AI25" s="5"/>
      <c r="AJ25" s="5"/>
      <c r="AK25" s="5"/>
      <c r="AL25" s="5"/>
      <c r="AM25" s="5"/>
      <c r="AN25" s="5"/>
      <c r="AO25" s="5"/>
      <c r="AP25" s="5"/>
      <c r="AQ25" s="5"/>
      <c r="AR25" s="5"/>
      <c r="AS25" s="5"/>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row>
    <row r="26" spans="2:457" ht="16.95" customHeight="1" x14ac:dyDescent="0.3">
      <c r="B26" s="120" t="s">
        <v>116</v>
      </c>
      <c r="C26" s="148"/>
      <c r="D26" s="148"/>
      <c r="E26" s="148"/>
      <c r="F26" s="148"/>
      <c r="G26" s="121"/>
      <c r="H26" s="29" t="s">
        <v>125</v>
      </c>
      <c r="I26" s="86"/>
      <c r="J26" s="87"/>
      <c r="K26" s="21"/>
      <c r="AF26" s="5"/>
      <c r="AG26" s="5"/>
      <c r="AH26" s="5"/>
      <c r="AI26" s="5"/>
      <c r="AJ26" s="46"/>
      <c r="AK26" s="46"/>
      <c r="AL26" s="5"/>
      <c r="AM26" s="5"/>
      <c r="AN26" s="5"/>
      <c r="AO26" s="176"/>
      <c r="AP26" s="176"/>
      <c r="AQ26" s="176"/>
      <c r="AR26" s="5"/>
      <c r="AS26" s="5"/>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row>
    <row r="27" spans="2:457" ht="16.95" customHeight="1" x14ac:dyDescent="0.3">
      <c r="B27" s="120" t="s">
        <v>117</v>
      </c>
      <c r="C27" s="148"/>
      <c r="D27" s="148"/>
      <c r="E27" s="148"/>
      <c r="F27" s="148"/>
      <c r="G27" s="121"/>
      <c r="H27" s="29" t="s">
        <v>125</v>
      </c>
      <c r="I27" s="86">
        <v>0</v>
      </c>
      <c r="J27" s="87"/>
      <c r="K27" s="21"/>
      <c r="AF27" s="5"/>
      <c r="AG27" s="5"/>
      <c r="AH27" s="5"/>
      <c r="AI27" s="47"/>
      <c r="AJ27" s="48"/>
      <c r="AK27" s="46"/>
      <c r="AL27" s="46"/>
      <c r="AM27" s="5"/>
      <c r="AN27" s="5"/>
      <c r="AO27" s="46"/>
      <c r="AP27" s="46"/>
      <c r="AQ27" s="46"/>
      <c r="AR27" s="5"/>
      <c r="AS27" s="5"/>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row>
    <row r="28" spans="2:457" ht="16.95" customHeight="1" x14ac:dyDescent="0.3">
      <c r="B28" s="120" t="s">
        <v>118</v>
      </c>
      <c r="C28" s="148"/>
      <c r="D28" s="148"/>
      <c r="E28" s="148"/>
      <c r="F28" s="148"/>
      <c r="G28" s="121"/>
      <c r="H28" s="86" t="s">
        <v>129</v>
      </c>
      <c r="I28" s="87"/>
      <c r="J28" s="87"/>
      <c r="K28" s="21"/>
      <c r="AF28" s="5"/>
      <c r="AG28" s="5"/>
      <c r="AH28" s="5"/>
      <c r="AI28" s="47"/>
      <c r="AJ28" s="48"/>
      <c r="AK28" s="46"/>
      <c r="AL28" s="46"/>
      <c r="AM28" s="5"/>
      <c r="AN28" s="47"/>
      <c r="AO28" s="48"/>
      <c r="AP28" s="5"/>
      <c r="AQ28" s="5"/>
      <c r="AR28" s="5"/>
      <c r="AS28" s="5"/>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row>
    <row r="29" spans="2:457" ht="16.95" customHeight="1" x14ac:dyDescent="0.3">
      <c r="B29" s="120" t="s">
        <v>119</v>
      </c>
      <c r="C29" s="148"/>
      <c r="D29" s="148"/>
      <c r="E29" s="148"/>
      <c r="F29" s="148"/>
      <c r="G29" s="121"/>
      <c r="H29" s="134" t="str">
        <f>LOOKUP(H28,BE7:KQ7,BE9:KQ9)</f>
        <v>-</v>
      </c>
      <c r="I29" s="134"/>
      <c r="J29" s="49" t="str">
        <f>LOOKUP(H28,BE7:KQ7,BE8:KQ8)</f>
        <v>-</v>
      </c>
      <c r="K29" s="21"/>
      <c r="AF29" s="5"/>
      <c r="AG29" s="5"/>
      <c r="AH29" s="5"/>
      <c r="AI29" s="47"/>
      <c r="AJ29" s="48"/>
      <c r="AK29" s="46"/>
      <c r="AL29" s="46"/>
      <c r="AM29" s="5"/>
      <c r="AN29" s="47"/>
      <c r="AO29" s="48"/>
      <c r="AP29" s="5"/>
      <c r="AQ29" s="5"/>
      <c r="AR29" s="5"/>
      <c r="AS29" s="5"/>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row>
    <row r="30" spans="2:457" ht="16.95" customHeight="1" x14ac:dyDescent="0.3">
      <c r="B30" s="120" t="s">
        <v>120</v>
      </c>
      <c r="C30" s="148"/>
      <c r="D30" s="121"/>
      <c r="E30" s="86"/>
      <c r="F30" s="87"/>
      <c r="G30" s="87"/>
      <c r="H30" s="87"/>
      <c r="I30" s="87"/>
      <c r="J30" s="87"/>
      <c r="K30" s="21"/>
      <c r="AF30" s="5"/>
      <c r="AG30" s="5"/>
      <c r="AH30" s="5"/>
      <c r="AI30" s="47"/>
      <c r="AJ30" s="48"/>
      <c r="AK30" s="46"/>
      <c r="AL30" s="46"/>
      <c r="AM30" s="5"/>
      <c r="AN30" s="47"/>
      <c r="AO30" s="48"/>
      <c r="AP30" s="5"/>
      <c r="AQ30" s="5"/>
      <c r="AR30" s="5"/>
      <c r="AS30" s="5"/>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row>
    <row r="31" spans="2:457" ht="16.95" customHeight="1" x14ac:dyDescent="0.3">
      <c r="B31" s="120" t="s">
        <v>121</v>
      </c>
      <c r="C31" s="148"/>
      <c r="D31" s="121"/>
      <c r="E31" s="86"/>
      <c r="F31" s="87"/>
      <c r="G31" s="87"/>
      <c r="H31" s="87"/>
      <c r="I31" s="87"/>
      <c r="J31" s="87"/>
      <c r="K31" s="21"/>
      <c r="AF31" s="5"/>
      <c r="AG31" s="5"/>
      <c r="AH31" s="5"/>
      <c r="AI31" s="47"/>
      <c r="AJ31" s="48"/>
      <c r="AK31" s="46"/>
      <c r="AL31" s="46"/>
      <c r="AM31" s="5"/>
      <c r="AN31" s="47"/>
      <c r="AO31" s="48"/>
      <c r="AP31" s="5"/>
      <c r="AQ31" s="5"/>
      <c r="AR31" s="5"/>
      <c r="AS31" s="5"/>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row>
    <row r="32" spans="2:457" ht="16.95" customHeight="1" x14ac:dyDescent="0.3">
      <c r="B32" s="120" t="s">
        <v>122</v>
      </c>
      <c r="C32" s="148"/>
      <c r="D32" s="121"/>
      <c r="E32" s="138" t="s">
        <v>123</v>
      </c>
      <c r="F32" s="139"/>
      <c r="G32" s="139"/>
      <c r="H32" s="147"/>
      <c r="I32" s="138" t="s">
        <v>124</v>
      </c>
      <c r="J32" s="139"/>
      <c r="K32" s="21"/>
      <c r="AF32" s="5"/>
      <c r="AG32" s="5"/>
      <c r="AH32" s="5"/>
      <c r="AI32" s="47"/>
      <c r="AJ32" s="48"/>
      <c r="AK32" s="46"/>
      <c r="AL32" s="46"/>
      <c r="AM32" s="5"/>
      <c r="AN32" s="47"/>
      <c r="AO32" s="48"/>
      <c r="AP32" s="5"/>
      <c r="AQ32" s="5"/>
      <c r="AR32" s="5"/>
      <c r="AS32" s="5"/>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row>
    <row r="33" spans="2:457" ht="16.95" customHeight="1" x14ac:dyDescent="0.3">
      <c r="B33" s="115"/>
      <c r="C33" s="145"/>
      <c r="D33" s="146"/>
      <c r="E33" s="86"/>
      <c r="F33" s="87"/>
      <c r="G33" s="87"/>
      <c r="H33" s="88"/>
      <c r="I33" s="86"/>
      <c r="J33" s="87"/>
      <c r="K33" s="50"/>
      <c r="AF33" s="5"/>
      <c r="AG33" s="5"/>
      <c r="AH33" s="5"/>
      <c r="AI33" s="47"/>
      <c r="AJ33" s="48"/>
      <c r="AK33" s="46"/>
      <c r="AL33" s="46"/>
      <c r="AM33" s="5"/>
      <c r="AN33" s="47"/>
      <c r="AO33" s="48"/>
      <c r="AP33" s="5"/>
      <c r="AQ33" s="5"/>
      <c r="AR33" s="5"/>
      <c r="AS33" s="5"/>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row>
    <row r="34" spans="2:457" ht="16.95" customHeight="1" x14ac:dyDescent="0.3">
      <c r="B34" s="140"/>
      <c r="C34" s="140"/>
      <c r="D34" s="140"/>
      <c r="E34" s="140"/>
      <c r="F34" s="140"/>
      <c r="G34" s="140"/>
      <c r="H34" s="140"/>
      <c r="I34" s="140"/>
      <c r="J34" s="140"/>
      <c r="K34" s="140"/>
      <c r="AF34" s="5"/>
      <c r="AG34" s="5"/>
      <c r="AH34" s="5"/>
      <c r="AI34" s="47"/>
      <c r="AJ34" s="48"/>
      <c r="AK34" s="46"/>
      <c r="AL34" s="46"/>
      <c r="AM34" s="5"/>
      <c r="AN34" s="47"/>
      <c r="AO34" s="48"/>
      <c r="AP34" s="5"/>
      <c r="AQ34" s="5"/>
      <c r="AR34" s="5"/>
      <c r="AS34" s="5"/>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row>
    <row r="35" spans="2:457" ht="16.95" customHeight="1" x14ac:dyDescent="0.3">
      <c r="B35" s="126" t="str">
        <f>IF(H25="","",IF(H25&gt;AD14,AE14,""))</f>
        <v/>
      </c>
      <c r="C35" s="126"/>
      <c r="D35" s="126"/>
      <c r="E35" s="126"/>
      <c r="F35" s="126"/>
      <c r="G35" s="126"/>
      <c r="H35" s="126"/>
      <c r="I35" s="126"/>
      <c r="J35" s="126"/>
      <c r="K35" s="126"/>
      <c r="AF35" s="5"/>
      <c r="AG35" s="5"/>
      <c r="AH35" s="5"/>
      <c r="AI35" s="47"/>
      <c r="AJ35" s="48"/>
      <c r="AK35" s="46"/>
      <c r="AL35" s="46"/>
      <c r="AM35" s="5"/>
      <c r="AN35" s="47"/>
      <c r="AO35" s="48"/>
      <c r="AP35" s="5"/>
      <c r="AQ35" s="5"/>
      <c r="AR35" s="5"/>
      <c r="AS35" s="5"/>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row>
    <row r="36" spans="2:457" ht="16.95" customHeight="1" thickBot="1" x14ac:dyDescent="0.35">
      <c r="B36" s="172"/>
      <c r="C36" s="172"/>
      <c r="D36" s="172"/>
      <c r="E36" s="172"/>
      <c r="F36" s="172"/>
      <c r="G36" s="172"/>
      <c r="H36" s="172"/>
      <c r="I36" s="172"/>
      <c r="J36" s="172"/>
      <c r="K36" s="172"/>
      <c r="AF36" s="5"/>
      <c r="AG36" s="5"/>
      <c r="AH36" s="5"/>
      <c r="AI36" s="47"/>
      <c r="AJ36" s="48"/>
      <c r="AK36" s="46"/>
      <c r="AL36" s="46"/>
      <c r="AM36" s="5"/>
      <c r="AN36" s="47"/>
      <c r="AO36" s="48"/>
      <c r="AP36" s="5"/>
      <c r="AQ36" s="5"/>
      <c r="AR36" s="5"/>
      <c r="AS36" s="5"/>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row>
    <row r="37" spans="2:457" ht="16.95" customHeight="1" thickBot="1" x14ac:dyDescent="0.35">
      <c r="B37" s="173" t="s">
        <v>10</v>
      </c>
      <c r="C37" s="129"/>
      <c r="D37" s="129"/>
      <c r="E37" s="129"/>
      <c r="F37" s="129"/>
      <c r="G37" s="51" t="s">
        <v>109</v>
      </c>
      <c r="H37" s="83" t="s">
        <v>304</v>
      </c>
      <c r="I37" s="84"/>
      <c r="J37" s="129" t="s">
        <v>11</v>
      </c>
      <c r="K37" s="130"/>
      <c r="AF37" s="5"/>
      <c r="AG37" s="5"/>
      <c r="AH37" s="5"/>
      <c r="AI37" s="47"/>
      <c r="AJ37" s="48"/>
      <c r="AK37" s="46"/>
      <c r="AL37" s="46"/>
      <c r="AM37" s="5"/>
      <c r="AN37" s="47"/>
      <c r="AO37" s="48"/>
      <c r="AP37" s="5"/>
      <c r="AQ37" s="5"/>
      <c r="AR37" s="5"/>
      <c r="AS37" s="5"/>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row>
    <row r="38" spans="2:457" ht="16.95" customHeight="1" x14ac:dyDescent="0.3">
      <c r="B38" s="92" t="s">
        <v>326</v>
      </c>
      <c r="C38" s="93"/>
      <c r="D38" s="93"/>
      <c r="E38" s="93"/>
      <c r="F38" s="94"/>
      <c r="G38" s="99" t="str">
        <f>G17</f>
        <v>-</v>
      </c>
      <c r="H38" s="95" t="s">
        <v>12</v>
      </c>
      <c r="I38" s="96"/>
      <c r="J38" s="97">
        <v>0</v>
      </c>
      <c r="K38" s="98"/>
      <c r="AF38" s="5"/>
      <c r="AG38" s="5"/>
      <c r="AH38" s="5"/>
      <c r="AI38" s="47"/>
      <c r="AJ38" s="48"/>
      <c r="AK38" s="46"/>
      <c r="AL38" s="46"/>
      <c r="AM38" s="5"/>
      <c r="AN38" s="47"/>
      <c r="AO38" s="48"/>
      <c r="AP38" s="5"/>
      <c r="AQ38" s="5"/>
      <c r="AR38" s="5"/>
      <c r="AS38" s="5"/>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row>
    <row r="39" spans="2:457" ht="16.95" customHeight="1" x14ac:dyDescent="0.3">
      <c r="B39" s="108" t="s">
        <v>321</v>
      </c>
      <c r="C39" s="109"/>
      <c r="D39" s="109"/>
      <c r="E39" s="109"/>
      <c r="F39" s="110"/>
      <c r="G39" s="100"/>
      <c r="H39" s="111" t="s">
        <v>110</v>
      </c>
      <c r="I39" s="112"/>
      <c r="J39" s="113">
        <v>0</v>
      </c>
      <c r="K39" s="114"/>
      <c r="AF39" s="5"/>
      <c r="AG39" s="5"/>
      <c r="AH39" s="5"/>
      <c r="AI39" s="47"/>
      <c r="AJ39" s="48"/>
      <c r="AK39" s="46"/>
      <c r="AL39" s="46"/>
      <c r="AM39" s="5"/>
      <c r="AN39" s="47"/>
      <c r="AO39" s="48"/>
      <c r="AP39" s="5"/>
      <c r="AQ39" s="5"/>
      <c r="AR39" s="5"/>
      <c r="AS39" s="5"/>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row>
    <row r="40" spans="2:457" ht="16.95" customHeight="1" x14ac:dyDescent="0.3">
      <c r="B40" s="117" t="s">
        <v>322</v>
      </c>
      <c r="C40" s="118"/>
      <c r="D40" s="118"/>
      <c r="E40" s="118"/>
      <c r="F40" s="119"/>
      <c r="G40" s="100"/>
      <c r="H40" s="124" t="s">
        <v>13</v>
      </c>
      <c r="I40" s="125"/>
      <c r="J40" s="113">
        <v>0</v>
      </c>
      <c r="K40" s="114"/>
      <c r="AF40" s="5"/>
      <c r="AG40" s="5"/>
      <c r="AH40" s="5"/>
      <c r="AI40" s="47"/>
      <c r="AJ40" s="48"/>
      <c r="AK40" s="46"/>
      <c r="AL40" s="46"/>
      <c r="AM40" s="5"/>
      <c r="AN40" s="47"/>
      <c r="AO40" s="48"/>
      <c r="AP40" s="5"/>
      <c r="AQ40" s="5"/>
      <c r="AR40" s="5"/>
      <c r="AS40" s="5"/>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row>
    <row r="41" spans="2:457" ht="16.95" customHeight="1" x14ac:dyDescent="0.3">
      <c r="B41" s="127" t="s">
        <v>323</v>
      </c>
      <c r="C41" s="128"/>
      <c r="D41" s="128"/>
      <c r="E41" s="128"/>
      <c r="F41" s="128"/>
      <c r="G41" s="100"/>
      <c r="H41" s="124" t="s">
        <v>13</v>
      </c>
      <c r="I41" s="125"/>
      <c r="J41" s="113">
        <v>0</v>
      </c>
      <c r="K41" s="114"/>
      <c r="AF41" s="5"/>
      <c r="AG41" s="5"/>
      <c r="AH41" s="5"/>
      <c r="AI41" s="47"/>
      <c r="AJ41" s="48"/>
      <c r="AK41" s="46"/>
      <c r="AL41" s="46"/>
      <c r="AM41" s="5"/>
      <c r="AN41" s="47"/>
      <c r="AO41" s="48"/>
      <c r="AP41" s="5"/>
      <c r="AQ41" s="5"/>
      <c r="AR41" s="5"/>
      <c r="AS41" s="5"/>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row>
    <row r="42" spans="2:457" ht="16.95" customHeight="1" x14ac:dyDescent="0.3">
      <c r="B42" s="127" t="s">
        <v>301</v>
      </c>
      <c r="C42" s="128"/>
      <c r="D42" s="128"/>
      <c r="E42" s="128"/>
      <c r="F42" s="128"/>
      <c r="G42" s="100"/>
      <c r="H42" s="124" t="s">
        <v>110</v>
      </c>
      <c r="I42" s="125"/>
      <c r="J42" s="113">
        <v>37.68</v>
      </c>
      <c r="K42" s="114"/>
      <c r="AF42" s="5"/>
      <c r="AG42" s="5"/>
      <c r="AH42" s="5"/>
      <c r="AI42" s="47"/>
      <c r="AJ42" s="48"/>
      <c r="AK42" s="46"/>
      <c r="AL42" s="46"/>
      <c r="AM42" s="5"/>
      <c r="AN42" s="47"/>
      <c r="AO42" s="48"/>
      <c r="AP42" s="5"/>
      <c r="AQ42" s="5"/>
      <c r="AR42" s="5"/>
      <c r="AS42" s="5"/>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c r="QD42" s="7"/>
      <c r="QE42" s="7"/>
      <c r="QF42" s="7"/>
      <c r="QG42" s="7"/>
      <c r="QH42" s="7"/>
      <c r="QI42" s="7"/>
      <c r="QJ42" s="7"/>
      <c r="QK42" s="7"/>
      <c r="QL42" s="7"/>
      <c r="QM42" s="7"/>
      <c r="QN42" s="7"/>
      <c r="QO42" s="7"/>
    </row>
    <row r="43" spans="2:457" ht="16.8" customHeight="1" x14ac:dyDescent="0.3">
      <c r="B43" s="117" t="s">
        <v>302</v>
      </c>
      <c r="C43" s="118"/>
      <c r="D43" s="118"/>
      <c r="E43" s="118"/>
      <c r="F43" s="119"/>
      <c r="G43" s="100"/>
      <c r="H43" s="124" t="s">
        <v>13</v>
      </c>
      <c r="I43" s="125"/>
      <c r="J43" s="115">
        <v>37.299999999999997</v>
      </c>
      <c r="K43" s="116"/>
      <c r="AF43" s="5"/>
      <c r="AG43" s="5"/>
      <c r="AH43" s="5"/>
      <c r="AI43" s="47"/>
      <c r="AJ43" s="48"/>
      <c r="AK43" s="46"/>
      <c r="AL43" s="46"/>
      <c r="AM43" s="5"/>
      <c r="AN43" s="47"/>
      <c r="AO43" s="48"/>
      <c r="AP43" s="5"/>
      <c r="AQ43" s="5"/>
      <c r="AR43" s="5"/>
      <c r="AS43" s="5"/>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c r="QC43" s="7"/>
      <c r="QD43" s="7"/>
      <c r="QE43" s="7"/>
      <c r="QF43" s="7"/>
      <c r="QG43" s="7"/>
      <c r="QH43" s="7"/>
      <c r="QI43" s="7"/>
      <c r="QJ43" s="7"/>
      <c r="QK43" s="7"/>
      <c r="QL43" s="7"/>
      <c r="QM43" s="7"/>
      <c r="QN43" s="7"/>
      <c r="QO43" s="7"/>
    </row>
    <row r="44" spans="2:457" ht="16.95" customHeight="1" x14ac:dyDescent="0.3">
      <c r="B44" s="117" t="s">
        <v>303</v>
      </c>
      <c r="C44" s="118"/>
      <c r="D44" s="118"/>
      <c r="E44" s="118"/>
      <c r="F44" s="119"/>
      <c r="G44" s="100"/>
      <c r="H44" s="124" t="s">
        <v>13</v>
      </c>
      <c r="I44" s="125"/>
      <c r="J44" s="115">
        <v>41</v>
      </c>
      <c r="K44" s="116"/>
      <c r="AF44" s="5"/>
      <c r="AG44" s="5"/>
      <c r="AH44" s="5"/>
      <c r="AI44" s="47"/>
      <c r="AJ44" s="48"/>
      <c r="AK44" s="46"/>
      <c r="AL44" s="46"/>
      <c r="AM44" s="5"/>
      <c r="AN44" s="47"/>
      <c r="AO44" s="48"/>
      <c r="AP44" s="5"/>
      <c r="AQ44" s="5"/>
      <c r="AR44" s="5"/>
      <c r="AS44" s="5"/>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c r="QD44" s="7"/>
      <c r="QE44" s="7"/>
      <c r="QF44" s="7"/>
      <c r="QG44" s="7"/>
      <c r="QH44" s="7"/>
      <c r="QI44" s="7"/>
      <c r="QJ44" s="7"/>
      <c r="QK44" s="7"/>
      <c r="QL44" s="7"/>
      <c r="QM44" s="7"/>
      <c r="QN44" s="7"/>
      <c r="QO44" s="7"/>
    </row>
    <row r="45" spans="2:457" ht="16.95" customHeight="1" x14ac:dyDescent="0.3">
      <c r="B45" s="108" t="s">
        <v>305</v>
      </c>
      <c r="C45" s="109"/>
      <c r="D45" s="109"/>
      <c r="E45" s="109"/>
      <c r="F45" s="110"/>
      <c r="G45" s="100"/>
      <c r="H45" s="120" t="s">
        <v>129</v>
      </c>
      <c r="I45" s="121"/>
      <c r="J45" s="113">
        <v>1</v>
      </c>
      <c r="K45" s="114"/>
      <c r="AF45" s="5"/>
      <c r="AG45" s="5"/>
      <c r="AH45" s="5"/>
      <c r="AI45" s="47"/>
      <c r="AJ45" s="48"/>
      <c r="AK45" s="46"/>
      <c r="AL45" s="46"/>
      <c r="AM45" s="5"/>
      <c r="AN45" s="47"/>
      <c r="AO45" s="48"/>
      <c r="AP45" s="5"/>
      <c r="AQ45" s="5"/>
      <c r="AR45" s="5"/>
      <c r="AS45" s="5"/>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row>
    <row r="46" spans="2:457" ht="16.95" customHeight="1" x14ac:dyDescent="0.3">
      <c r="B46" s="117" t="s">
        <v>306</v>
      </c>
      <c r="C46" s="118"/>
      <c r="D46" s="118"/>
      <c r="E46" s="118"/>
      <c r="F46" s="119"/>
      <c r="G46" s="100"/>
      <c r="H46" s="120" t="s">
        <v>129</v>
      </c>
      <c r="I46" s="121"/>
      <c r="J46" s="115">
        <v>1</v>
      </c>
      <c r="K46" s="116"/>
      <c r="AF46" s="5"/>
      <c r="AG46" s="5"/>
      <c r="AH46" s="5"/>
      <c r="AI46" s="47"/>
      <c r="AJ46" s="48"/>
      <c r="AK46" s="46"/>
      <c r="AL46" s="46"/>
      <c r="AM46" s="5"/>
      <c r="AN46" s="47"/>
      <c r="AO46" s="48"/>
      <c r="AP46" s="5"/>
      <c r="AQ46" s="5"/>
      <c r="AR46" s="5"/>
      <c r="AS46" s="5"/>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row>
    <row r="47" spans="2:457" ht="16.95" customHeight="1" x14ac:dyDescent="0.3">
      <c r="B47" s="117" t="s">
        <v>307</v>
      </c>
      <c r="C47" s="118"/>
      <c r="D47" s="118"/>
      <c r="E47" s="118"/>
      <c r="F47" s="119"/>
      <c r="G47" s="100"/>
      <c r="H47" s="120" t="s">
        <v>129</v>
      </c>
      <c r="I47" s="121"/>
      <c r="J47" s="115">
        <v>1</v>
      </c>
      <c r="K47" s="116"/>
      <c r="AF47" s="5"/>
      <c r="AG47" s="5"/>
      <c r="AH47" s="5"/>
      <c r="AI47" s="47"/>
      <c r="AJ47" s="48"/>
      <c r="AK47" s="46"/>
      <c r="AL47" s="46"/>
      <c r="AM47" s="5"/>
      <c r="AN47" s="47"/>
      <c r="AO47" s="48"/>
      <c r="AP47" s="5"/>
      <c r="AQ47" s="5"/>
      <c r="AR47" s="5"/>
      <c r="AS47" s="5"/>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c r="QD47" s="7"/>
      <c r="QE47" s="7"/>
      <c r="QF47" s="7"/>
      <c r="QG47" s="7"/>
      <c r="QH47" s="7"/>
      <c r="QI47" s="7"/>
      <c r="QJ47" s="7"/>
      <c r="QK47" s="7"/>
      <c r="QL47" s="7"/>
      <c r="QM47" s="7"/>
      <c r="QN47" s="7"/>
      <c r="QO47" s="7"/>
    </row>
    <row r="48" spans="2:457" ht="16.95" customHeight="1" x14ac:dyDescent="0.3">
      <c r="B48" s="122" t="s">
        <v>300</v>
      </c>
      <c r="C48" s="123"/>
      <c r="D48" s="123"/>
      <c r="E48" s="123"/>
      <c r="F48" s="123"/>
      <c r="G48" s="100"/>
      <c r="H48" s="120" t="s">
        <v>129</v>
      </c>
      <c r="I48" s="121"/>
      <c r="J48" s="113">
        <v>3.7</v>
      </c>
      <c r="K48" s="114"/>
      <c r="AF48" s="5"/>
      <c r="AG48" s="5"/>
      <c r="AH48" s="5"/>
      <c r="AI48" s="47"/>
      <c r="AJ48" s="48"/>
      <c r="AK48" s="46"/>
      <c r="AL48" s="46"/>
      <c r="AM48" s="5"/>
      <c r="AN48" s="47"/>
      <c r="AO48" s="48"/>
      <c r="AP48" s="5"/>
      <c r="AQ48" s="5"/>
      <c r="AR48" s="5"/>
      <c r="AS48" s="5"/>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c r="QD48" s="7"/>
      <c r="QE48" s="7"/>
      <c r="QF48" s="7"/>
      <c r="QG48" s="7"/>
      <c r="QH48" s="7"/>
      <c r="QI48" s="7"/>
      <c r="QJ48" s="7"/>
      <c r="QK48" s="7"/>
      <c r="QL48" s="7"/>
      <c r="QM48" s="7"/>
      <c r="QN48" s="7"/>
      <c r="QO48" s="7"/>
    </row>
    <row r="49" spans="2:457" ht="16.95" customHeight="1" x14ac:dyDescent="0.3">
      <c r="B49" s="108" t="s">
        <v>312</v>
      </c>
      <c r="C49" s="109"/>
      <c r="D49" s="109"/>
      <c r="E49" s="109"/>
      <c r="F49" s="110"/>
      <c r="G49" s="100"/>
      <c r="H49" s="111" t="s">
        <v>12</v>
      </c>
      <c r="I49" s="112"/>
      <c r="J49" s="113">
        <v>0</v>
      </c>
      <c r="K49" s="114"/>
      <c r="AF49" s="5"/>
      <c r="AG49" s="5"/>
      <c r="AH49" s="5"/>
      <c r="AI49" s="47"/>
      <c r="AJ49" s="48"/>
      <c r="AK49" s="46"/>
      <c r="AL49" s="46"/>
      <c r="AM49" s="5"/>
      <c r="AN49" s="47"/>
      <c r="AO49" s="48"/>
      <c r="AP49" s="5"/>
      <c r="AQ49" s="5"/>
      <c r="AR49" s="5"/>
      <c r="AS49" s="5"/>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c r="QC49" s="7"/>
      <c r="QD49" s="7"/>
      <c r="QE49" s="7"/>
      <c r="QF49" s="7"/>
      <c r="QG49" s="7"/>
      <c r="QH49" s="7"/>
      <c r="QI49" s="7"/>
      <c r="QJ49" s="7"/>
      <c r="QK49" s="7"/>
      <c r="QL49" s="7"/>
      <c r="QM49" s="7"/>
      <c r="QN49" s="7"/>
      <c r="QO49" s="7"/>
    </row>
    <row r="50" spans="2:457" ht="16.95" customHeight="1" x14ac:dyDescent="0.3">
      <c r="B50" s="108" t="s">
        <v>311</v>
      </c>
      <c r="C50" s="109"/>
      <c r="D50" s="109"/>
      <c r="E50" s="109"/>
      <c r="F50" s="110"/>
      <c r="G50" s="100"/>
      <c r="H50" s="111" t="s">
        <v>12</v>
      </c>
      <c r="I50" s="112"/>
      <c r="J50" s="113">
        <v>0</v>
      </c>
      <c r="K50" s="114"/>
      <c r="AF50" s="5"/>
      <c r="AG50" s="5"/>
      <c r="AH50" s="5"/>
      <c r="AI50" s="47"/>
      <c r="AJ50" s="48"/>
      <c r="AK50" s="46"/>
      <c r="AL50" s="46"/>
      <c r="AM50" s="5"/>
      <c r="AN50" s="47"/>
      <c r="AO50" s="48"/>
      <c r="AP50" s="5"/>
      <c r="AQ50" s="5"/>
      <c r="AR50" s="5"/>
      <c r="AS50" s="5"/>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row>
    <row r="51" spans="2:457" ht="16.95" customHeight="1" thickBot="1" x14ac:dyDescent="0.35">
      <c r="B51" s="102" t="s">
        <v>313</v>
      </c>
      <c r="C51" s="103"/>
      <c r="D51" s="103"/>
      <c r="E51" s="103"/>
      <c r="F51" s="103"/>
      <c r="G51" s="101"/>
      <c r="H51" s="104" t="s">
        <v>12</v>
      </c>
      <c r="I51" s="105"/>
      <c r="J51" s="106">
        <v>0</v>
      </c>
      <c r="K51" s="107"/>
      <c r="AF51" s="5"/>
      <c r="AG51" s="5"/>
      <c r="AH51" s="5"/>
      <c r="AI51" s="47"/>
      <c r="AJ51" s="48"/>
      <c r="AK51" s="46"/>
      <c r="AL51" s="46"/>
      <c r="AM51" s="5"/>
      <c r="AN51" s="47"/>
      <c r="AO51" s="48"/>
      <c r="AP51" s="5"/>
      <c r="AQ51" s="5"/>
      <c r="AR51" s="5"/>
      <c r="AS51" s="5"/>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c r="QC51" s="7"/>
      <c r="QD51" s="7"/>
      <c r="QE51" s="7"/>
      <c r="QF51" s="7"/>
      <c r="QG51" s="7"/>
      <c r="QH51" s="7"/>
      <c r="QI51" s="7"/>
      <c r="QJ51" s="7"/>
      <c r="QK51" s="7"/>
      <c r="QL51" s="7"/>
      <c r="QM51" s="7"/>
      <c r="QN51" s="7"/>
      <c r="QO51" s="7"/>
    </row>
    <row r="52" spans="2:457" ht="16.95" customHeight="1" x14ac:dyDescent="0.3">
      <c r="B52" s="92" t="s">
        <v>326</v>
      </c>
      <c r="C52" s="93"/>
      <c r="D52" s="93"/>
      <c r="E52" s="93"/>
      <c r="F52" s="94"/>
      <c r="G52" s="99" t="str">
        <f>G18</f>
        <v>-</v>
      </c>
      <c r="H52" s="95" t="s">
        <v>12</v>
      </c>
      <c r="I52" s="96"/>
      <c r="J52" s="97">
        <v>0</v>
      </c>
      <c r="K52" s="98"/>
      <c r="AF52" s="5"/>
      <c r="AG52" s="5"/>
      <c r="AH52" s="5"/>
      <c r="AI52" s="47"/>
      <c r="AJ52" s="48"/>
      <c r="AK52" s="46"/>
      <c r="AL52" s="46"/>
      <c r="AM52" s="5"/>
      <c r="AN52" s="47"/>
      <c r="AO52" s="48"/>
      <c r="AP52" s="5"/>
      <c r="AQ52" s="5"/>
      <c r="AR52" s="5"/>
      <c r="AS52" s="5"/>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row>
    <row r="53" spans="2:457" ht="16.95" customHeight="1" x14ac:dyDescent="0.3">
      <c r="B53" s="108" t="s">
        <v>321</v>
      </c>
      <c r="C53" s="109"/>
      <c r="D53" s="109"/>
      <c r="E53" s="109"/>
      <c r="F53" s="110"/>
      <c r="G53" s="100"/>
      <c r="H53" s="111" t="s">
        <v>110</v>
      </c>
      <c r="I53" s="112"/>
      <c r="J53" s="113">
        <v>0</v>
      </c>
      <c r="K53" s="114"/>
      <c r="AF53" s="5"/>
      <c r="AG53" s="5"/>
      <c r="AH53" s="5"/>
      <c r="AI53" s="47"/>
      <c r="AJ53" s="48"/>
      <c r="AK53" s="46"/>
      <c r="AL53" s="46"/>
      <c r="AM53" s="5"/>
      <c r="AN53" s="47"/>
      <c r="AO53" s="48"/>
      <c r="AP53" s="5"/>
      <c r="AQ53" s="5"/>
      <c r="AR53" s="5"/>
      <c r="AS53" s="5"/>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row>
    <row r="54" spans="2:457" ht="16.95" customHeight="1" x14ac:dyDescent="0.3">
      <c r="B54" s="117" t="s">
        <v>322</v>
      </c>
      <c r="C54" s="118"/>
      <c r="D54" s="118"/>
      <c r="E54" s="118"/>
      <c r="F54" s="119"/>
      <c r="G54" s="100"/>
      <c r="H54" s="124" t="s">
        <v>13</v>
      </c>
      <c r="I54" s="125"/>
      <c r="J54" s="113">
        <v>0</v>
      </c>
      <c r="K54" s="114"/>
      <c r="AF54" s="5"/>
      <c r="AG54" s="5"/>
      <c r="AH54" s="5"/>
      <c r="AI54" s="47"/>
      <c r="AJ54" s="48"/>
      <c r="AK54" s="46"/>
      <c r="AL54" s="46"/>
      <c r="AM54" s="5"/>
      <c r="AN54" s="47"/>
      <c r="AO54" s="48"/>
      <c r="AP54" s="5"/>
      <c r="AQ54" s="5"/>
      <c r="AR54" s="5"/>
      <c r="AS54" s="5"/>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c r="QC54" s="7"/>
      <c r="QD54" s="7"/>
      <c r="QE54" s="7"/>
      <c r="QF54" s="7"/>
      <c r="QG54" s="7"/>
      <c r="QH54" s="7"/>
      <c r="QI54" s="7"/>
      <c r="QJ54" s="7"/>
      <c r="QK54" s="7"/>
      <c r="QL54" s="7"/>
      <c r="QM54" s="7"/>
      <c r="QN54" s="7"/>
      <c r="QO54" s="7"/>
    </row>
    <row r="55" spans="2:457" ht="16.95" customHeight="1" x14ac:dyDescent="0.3">
      <c r="B55" s="127" t="s">
        <v>323</v>
      </c>
      <c r="C55" s="128"/>
      <c r="D55" s="128"/>
      <c r="E55" s="128"/>
      <c r="F55" s="128"/>
      <c r="G55" s="100"/>
      <c r="H55" s="124" t="s">
        <v>13</v>
      </c>
      <c r="I55" s="125"/>
      <c r="J55" s="113">
        <v>0</v>
      </c>
      <c r="K55" s="114"/>
      <c r="AF55" s="5"/>
      <c r="AG55" s="5"/>
      <c r="AH55" s="5"/>
      <c r="AI55" s="47"/>
      <c r="AJ55" s="48"/>
      <c r="AK55" s="46"/>
      <c r="AL55" s="46"/>
      <c r="AM55" s="5"/>
      <c r="AN55" s="47"/>
      <c r="AO55" s="48"/>
      <c r="AP55" s="5"/>
      <c r="AQ55" s="5"/>
      <c r="AR55" s="5"/>
      <c r="AS55" s="5"/>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c r="QC55" s="7"/>
      <c r="QD55" s="7"/>
      <c r="QE55" s="7"/>
      <c r="QF55" s="7"/>
      <c r="QG55" s="7"/>
      <c r="QH55" s="7"/>
      <c r="QI55" s="7"/>
      <c r="QJ55" s="7"/>
      <c r="QK55" s="7"/>
      <c r="QL55" s="7"/>
      <c r="QM55" s="7"/>
      <c r="QN55" s="7"/>
      <c r="QO55" s="7"/>
    </row>
    <row r="56" spans="2:457" ht="16.95" customHeight="1" x14ac:dyDescent="0.3">
      <c r="B56" s="127" t="s">
        <v>301</v>
      </c>
      <c r="C56" s="128"/>
      <c r="D56" s="128"/>
      <c r="E56" s="128"/>
      <c r="F56" s="128"/>
      <c r="G56" s="100"/>
      <c r="H56" s="111" t="s">
        <v>110</v>
      </c>
      <c r="I56" s="112"/>
      <c r="J56" s="113">
        <v>37.68</v>
      </c>
      <c r="K56" s="114"/>
      <c r="AF56" s="5"/>
      <c r="AG56" s="5"/>
      <c r="AH56" s="5"/>
      <c r="AI56" s="47"/>
      <c r="AJ56" s="48"/>
      <c r="AK56" s="46"/>
      <c r="AL56" s="46"/>
      <c r="AM56" s="5"/>
      <c r="AN56" s="47"/>
      <c r="AO56" s="48"/>
      <c r="AP56" s="5"/>
      <c r="AQ56" s="5"/>
      <c r="AR56" s="5"/>
      <c r="AS56" s="5"/>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c r="LL56" s="7"/>
      <c r="LM56" s="7"/>
      <c r="LN56" s="7"/>
      <c r="LO56" s="7"/>
      <c r="LP56" s="7"/>
      <c r="LQ56" s="7"/>
      <c r="LR56" s="7"/>
      <c r="LS56" s="7"/>
      <c r="LT56" s="7"/>
      <c r="LU56" s="7"/>
      <c r="LV56" s="7"/>
      <c r="LW56" s="7"/>
      <c r="LX56" s="7"/>
      <c r="LY56" s="7"/>
      <c r="LZ56" s="7"/>
      <c r="MA56" s="7"/>
      <c r="MB56" s="7"/>
      <c r="MC56" s="7"/>
      <c r="MD56" s="7"/>
      <c r="ME56" s="7"/>
      <c r="MF56" s="7"/>
      <c r="MG56" s="7"/>
      <c r="MH56" s="7"/>
      <c r="MI56" s="7"/>
      <c r="MJ56" s="7"/>
      <c r="MK56" s="7"/>
      <c r="ML56" s="7"/>
      <c r="MM56" s="7"/>
      <c r="MN56" s="7"/>
      <c r="MO56" s="7"/>
      <c r="MP56" s="7"/>
      <c r="MQ56" s="7"/>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c r="OG56" s="7"/>
      <c r="OH56" s="7"/>
      <c r="OI56" s="7"/>
      <c r="OJ56" s="7"/>
      <c r="OK56" s="7"/>
      <c r="OL56" s="7"/>
      <c r="OM56" s="7"/>
      <c r="ON56" s="7"/>
      <c r="OO56" s="7"/>
      <c r="OP56" s="7"/>
      <c r="OQ56" s="7"/>
      <c r="OR56" s="7"/>
      <c r="OS56" s="7"/>
      <c r="OT56" s="7"/>
      <c r="OU56" s="7"/>
      <c r="OV56" s="7"/>
      <c r="OW56" s="7"/>
      <c r="OX56" s="7"/>
      <c r="OY56" s="7"/>
      <c r="OZ56" s="7"/>
      <c r="PA56" s="7"/>
      <c r="PB56" s="7"/>
      <c r="PC56" s="7"/>
      <c r="PD56" s="7"/>
      <c r="PE56" s="7"/>
      <c r="PF56" s="7"/>
      <c r="PG56" s="7"/>
      <c r="PH56" s="7"/>
      <c r="PI56" s="7"/>
      <c r="PJ56" s="7"/>
      <c r="PK56" s="7"/>
      <c r="PL56" s="7"/>
      <c r="PM56" s="7"/>
      <c r="PN56" s="7"/>
      <c r="PO56" s="7"/>
      <c r="PP56" s="7"/>
      <c r="PQ56" s="7"/>
      <c r="PR56" s="7"/>
      <c r="PS56" s="7"/>
      <c r="PT56" s="7"/>
      <c r="PU56" s="7"/>
      <c r="PV56" s="7"/>
      <c r="PW56" s="7"/>
      <c r="PX56" s="7"/>
      <c r="PY56" s="7"/>
      <c r="PZ56" s="7"/>
      <c r="QA56" s="7"/>
      <c r="QB56" s="7"/>
      <c r="QC56" s="7"/>
      <c r="QD56" s="7"/>
      <c r="QE56" s="7"/>
      <c r="QF56" s="7"/>
      <c r="QG56" s="7"/>
      <c r="QH56" s="7"/>
      <c r="QI56" s="7"/>
      <c r="QJ56" s="7"/>
      <c r="QK56" s="7"/>
      <c r="QL56" s="7"/>
      <c r="QM56" s="7"/>
      <c r="QN56" s="7"/>
      <c r="QO56" s="7"/>
    </row>
    <row r="57" spans="2:457" ht="16.8" customHeight="1" x14ac:dyDescent="0.3">
      <c r="B57" s="117" t="s">
        <v>302</v>
      </c>
      <c r="C57" s="118"/>
      <c r="D57" s="118"/>
      <c r="E57" s="118"/>
      <c r="F57" s="119"/>
      <c r="G57" s="100"/>
      <c r="H57" s="124" t="s">
        <v>13</v>
      </c>
      <c r="I57" s="125"/>
      <c r="J57" s="115">
        <v>37.299999999999997</v>
      </c>
      <c r="K57" s="116"/>
      <c r="AF57" s="5"/>
      <c r="AG57" s="5"/>
      <c r="AH57" s="5"/>
      <c r="AI57" s="47"/>
      <c r="AJ57" s="48"/>
      <c r="AK57" s="46"/>
      <c r="AL57" s="46"/>
      <c r="AM57" s="5"/>
      <c r="AN57" s="47"/>
      <c r="AO57" s="48"/>
      <c r="AP57" s="5"/>
      <c r="AQ57" s="5"/>
      <c r="AR57" s="5"/>
      <c r="AS57" s="5"/>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c r="LJ57" s="7"/>
      <c r="LK57" s="7"/>
      <c r="LL57" s="7"/>
      <c r="LM57" s="7"/>
      <c r="LN57" s="7"/>
      <c r="LO57" s="7"/>
      <c r="LP57" s="7"/>
      <c r="LQ57" s="7"/>
      <c r="LR57" s="7"/>
      <c r="LS57" s="7"/>
      <c r="LT57" s="7"/>
      <c r="LU57" s="7"/>
      <c r="LV57" s="7"/>
      <c r="LW57" s="7"/>
      <c r="LX57" s="7"/>
      <c r="LY57" s="7"/>
      <c r="LZ57" s="7"/>
      <c r="MA57" s="7"/>
      <c r="MB57" s="7"/>
      <c r="MC57" s="7"/>
      <c r="MD57" s="7"/>
      <c r="ME57" s="7"/>
      <c r="MF57" s="7"/>
      <c r="MG57" s="7"/>
      <c r="MH57" s="7"/>
      <c r="MI57" s="7"/>
      <c r="MJ57" s="7"/>
      <c r="MK57" s="7"/>
      <c r="ML57" s="7"/>
      <c r="MM57" s="7"/>
      <c r="MN57" s="7"/>
      <c r="MO57" s="7"/>
      <c r="MP57" s="7"/>
      <c r="MQ57" s="7"/>
      <c r="MR57" s="7"/>
      <c r="MS57" s="7"/>
      <c r="MT57" s="7"/>
      <c r="MU57" s="7"/>
      <c r="MV57" s="7"/>
      <c r="MW57" s="7"/>
      <c r="MX57" s="7"/>
      <c r="MY57" s="7"/>
      <c r="MZ57" s="7"/>
      <c r="NA57" s="7"/>
      <c r="NB57" s="7"/>
      <c r="NC57" s="7"/>
      <c r="ND57" s="7"/>
      <c r="NE57" s="7"/>
      <c r="NF57" s="7"/>
      <c r="NG57" s="7"/>
      <c r="NH57" s="7"/>
      <c r="NI57" s="7"/>
      <c r="NJ57" s="7"/>
      <c r="NK57" s="7"/>
      <c r="NL57" s="7"/>
      <c r="NM57" s="7"/>
      <c r="NN57" s="7"/>
      <c r="NO57" s="7"/>
      <c r="NP57" s="7"/>
      <c r="NQ57" s="7"/>
      <c r="NR57" s="7"/>
      <c r="NS57" s="7"/>
      <c r="NT57" s="7"/>
      <c r="NU57" s="7"/>
      <c r="NV57" s="7"/>
      <c r="NW57" s="7"/>
      <c r="NX57" s="7"/>
      <c r="NY57" s="7"/>
      <c r="NZ57" s="7"/>
      <c r="OA57" s="7"/>
      <c r="OB57" s="7"/>
      <c r="OC57" s="7"/>
      <c r="OD57" s="7"/>
      <c r="OE57" s="7"/>
      <c r="OF57" s="7"/>
      <c r="OG57" s="7"/>
      <c r="OH57" s="7"/>
      <c r="OI57" s="7"/>
      <c r="OJ57" s="7"/>
      <c r="OK57" s="7"/>
      <c r="OL57" s="7"/>
      <c r="OM57" s="7"/>
      <c r="ON57" s="7"/>
      <c r="OO57" s="7"/>
      <c r="OP57" s="7"/>
      <c r="OQ57" s="7"/>
      <c r="OR57" s="7"/>
      <c r="OS57" s="7"/>
      <c r="OT57" s="7"/>
      <c r="OU57" s="7"/>
      <c r="OV57" s="7"/>
      <c r="OW57" s="7"/>
      <c r="OX57" s="7"/>
      <c r="OY57" s="7"/>
      <c r="OZ57" s="7"/>
      <c r="PA57" s="7"/>
      <c r="PB57" s="7"/>
      <c r="PC57" s="7"/>
      <c r="PD57" s="7"/>
      <c r="PE57" s="7"/>
      <c r="PF57" s="7"/>
      <c r="PG57" s="7"/>
      <c r="PH57" s="7"/>
      <c r="PI57" s="7"/>
      <c r="PJ57" s="7"/>
      <c r="PK57" s="7"/>
      <c r="PL57" s="7"/>
      <c r="PM57" s="7"/>
      <c r="PN57" s="7"/>
      <c r="PO57" s="7"/>
      <c r="PP57" s="7"/>
      <c r="PQ57" s="7"/>
      <c r="PR57" s="7"/>
      <c r="PS57" s="7"/>
      <c r="PT57" s="7"/>
      <c r="PU57" s="7"/>
      <c r="PV57" s="7"/>
      <c r="PW57" s="7"/>
      <c r="PX57" s="7"/>
      <c r="PY57" s="7"/>
      <c r="PZ57" s="7"/>
      <c r="QA57" s="7"/>
      <c r="QB57" s="7"/>
      <c r="QC57" s="7"/>
      <c r="QD57" s="7"/>
      <c r="QE57" s="7"/>
      <c r="QF57" s="7"/>
      <c r="QG57" s="7"/>
      <c r="QH57" s="7"/>
      <c r="QI57" s="7"/>
      <c r="QJ57" s="7"/>
      <c r="QK57" s="7"/>
      <c r="QL57" s="7"/>
      <c r="QM57" s="7"/>
      <c r="QN57" s="7"/>
      <c r="QO57" s="7"/>
    </row>
    <row r="58" spans="2:457" ht="16.95" customHeight="1" x14ac:dyDescent="0.3">
      <c r="B58" s="117" t="s">
        <v>303</v>
      </c>
      <c r="C58" s="118"/>
      <c r="D58" s="118"/>
      <c r="E58" s="118"/>
      <c r="F58" s="119"/>
      <c r="G58" s="100"/>
      <c r="H58" s="124" t="s">
        <v>13</v>
      </c>
      <c r="I58" s="125"/>
      <c r="J58" s="115">
        <v>41</v>
      </c>
      <c r="K58" s="116"/>
      <c r="AF58" s="5"/>
      <c r="AG58" s="5"/>
      <c r="AH58" s="5"/>
      <c r="AI58" s="47"/>
      <c r="AJ58" s="48"/>
      <c r="AK58" s="46"/>
      <c r="AL58" s="46"/>
      <c r="AM58" s="5"/>
      <c r="AN58" s="47"/>
      <c r="AO58" s="48"/>
      <c r="AP58" s="5"/>
      <c r="AQ58" s="5"/>
      <c r="AR58" s="5"/>
      <c r="AS58" s="5"/>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7"/>
      <c r="NA58" s="7"/>
      <c r="NB58" s="7"/>
      <c r="NC58" s="7"/>
      <c r="ND58" s="7"/>
      <c r="NE58" s="7"/>
      <c r="NF58" s="7"/>
      <c r="NG58" s="7"/>
      <c r="NH58" s="7"/>
      <c r="NI58" s="7"/>
      <c r="NJ58" s="7"/>
      <c r="NK58" s="7"/>
      <c r="NL58" s="7"/>
      <c r="NM58" s="7"/>
      <c r="NN58" s="7"/>
      <c r="NO58" s="7"/>
      <c r="NP58" s="7"/>
      <c r="NQ58" s="7"/>
      <c r="NR58" s="7"/>
      <c r="NS58" s="7"/>
      <c r="NT58" s="7"/>
      <c r="NU58" s="7"/>
      <c r="NV58" s="7"/>
      <c r="NW58" s="7"/>
      <c r="NX58" s="7"/>
      <c r="NY58" s="7"/>
      <c r="NZ58" s="7"/>
      <c r="OA58" s="7"/>
      <c r="OB58" s="7"/>
      <c r="OC58" s="7"/>
      <c r="OD58" s="7"/>
      <c r="OE58" s="7"/>
      <c r="OF58" s="7"/>
      <c r="OG58" s="7"/>
      <c r="OH58" s="7"/>
      <c r="OI58" s="7"/>
      <c r="OJ58" s="7"/>
      <c r="OK58" s="7"/>
      <c r="OL58" s="7"/>
      <c r="OM58" s="7"/>
      <c r="ON58" s="7"/>
      <c r="OO58" s="7"/>
      <c r="OP58" s="7"/>
      <c r="OQ58" s="7"/>
      <c r="OR58" s="7"/>
      <c r="OS58" s="7"/>
      <c r="OT58" s="7"/>
      <c r="OU58" s="7"/>
      <c r="OV58" s="7"/>
      <c r="OW58" s="7"/>
      <c r="OX58" s="7"/>
      <c r="OY58" s="7"/>
      <c r="OZ58" s="7"/>
      <c r="PA58" s="7"/>
      <c r="PB58" s="7"/>
      <c r="PC58" s="7"/>
      <c r="PD58" s="7"/>
      <c r="PE58" s="7"/>
      <c r="PF58" s="7"/>
      <c r="PG58" s="7"/>
      <c r="PH58" s="7"/>
      <c r="PI58" s="7"/>
      <c r="PJ58" s="7"/>
      <c r="PK58" s="7"/>
      <c r="PL58" s="7"/>
      <c r="PM58" s="7"/>
      <c r="PN58" s="7"/>
      <c r="PO58" s="7"/>
      <c r="PP58" s="7"/>
      <c r="PQ58" s="7"/>
      <c r="PR58" s="7"/>
      <c r="PS58" s="7"/>
      <c r="PT58" s="7"/>
      <c r="PU58" s="7"/>
      <c r="PV58" s="7"/>
      <c r="PW58" s="7"/>
      <c r="PX58" s="7"/>
      <c r="PY58" s="7"/>
      <c r="PZ58" s="7"/>
      <c r="QA58" s="7"/>
      <c r="QB58" s="7"/>
      <c r="QC58" s="7"/>
      <c r="QD58" s="7"/>
      <c r="QE58" s="7"/>
      <c r="QF58" s="7"/>
      <c r="QG58" s="7"/>
      <c r="QH58" s="7"/>
      <c r="QI58" s="7"/>
      <c r="QJ58" s="7"/>
      <c r="QK58" s="7"/>
      <c r="QL58" s="7"/>
      <c r="QM58" s="7"/>
      <c r="QN58" s="7"/>
      <c r="QO58" s="7"/>
    </row>
    <row r="59" spans="2:457" ht="16.95" customHeight="1" x14ac:dyDescent="0.3">
      <c r="B59" s="108" t="s">
        <v>305</v>
      </c>
      <c r="C59" s="109"/>
      <c r="D59" s="109"/>
      <c r="E59" s="109"/>
      <c r="F59" s="110"/>
      <c r="G59" s="100"/>
      <c r="H59" s="120" t="s">
        <v>129</v>
      </c>
      <c r="I59" s="121"/>
      <c r="J59" s="113">
        <v>1</v>
      </c>
      <c r="K59" s="114"/>
      <c r="AF59" s="5"/>
      <c r="AG59" s="5"/>
      <c r="AH59" s="5"/>
      <c r="AI59" s="47"/>
      <c r="AJ59" s="48"/>
      <c r="AK59" s="46"/>
      <c r="AL59" s="46"/>
      <c r="AM59" s="5"/>
      <c r="AN59" s="47"/>
      <c r="AO59" s="48"/>
      <c r="AP59" s="5"/>
      <c r="AQ59" s="5"/>
      <c r="AR59" s="5"/>
      <c r="AS59" s="5"/>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row>
    <row r="60" spans="2:457" ht="16.95" customHeight="1" x14ac:dyDescent="0.3">
      <c r="B60" s="117" t="s">
        <v>306</v>
      </c>
      <c r="C60" s="118"/>
      <c r="D60" s="118"/>
      <c r="E60" s="118"/>
      <c r="F60" s="119"/>
      <c r="G60" s="100"/>
      <c r="H60" s="120" t="s">
        <v>129</v>
      </c>
      <c r="I60" s="121"/>
      <c r="J60" s="115">
        <v>1</v>
      </c>
      <c r="K60" s="116"/>
      <c r="AF60" s="5"/>
      <c r="AG60" s="5"/>
      <c r="AH60" s="5"/>
      <c r="AI60" s="47"/>
      <c r="AJ60" s="48"/>
      <c r="AK60" s="46"/>
      <c r="AL60" s="46"/>
      <c r="AM60" s="5"/>
      <c r="AN60" s="47"/>
      <c r="AO60" s="48"/>
      <c r="AP60" s="5"/>
      <c r="AQ60" s="5"/>
      <c r="AR60" s="5"/>
      <c r="AS60" s="5"/>
      <c r="JY60" s="7"/>
      <c r="JZ60" s="7"/>
      <c r="KA60" s="7"/>
      <c r="KB60" s="7"/>
      <c r="KC60" s="7"/>
      <c r="KD60" s="7"/>
      <c r="KE60" s="7"/>
      <c r="KF60" s="7"/>
      <c r="KG60" s="7"/>
      <c r="KH60" s="7"/>
      <c r="KI60" s="7"/>
      <c r="KJ60" s="7"/>
      <c r="KK60" s="7"/>
      <c r="KL60" s="7"/>
      <c r="KM60" s="7"/>
      <c r="KN60" s="7"/>
      <c r="KO60" s="7"/>
      <c r="KP60" s="7"/>
      <c r="KQ60" s="7"/>
      <c r="KR60" s="7"/>
      <c r="KS60" s="7"/>
      <c r="KT60" s="7"/>
      <c r="KU60" s="7"/>
      <c r="KV60" s="7"/>
      <c r="KW60" s="7"/>
      <c r="KX60" s="7"/>
      <c r="KY60" s="7"/>
      <c r="KZ60" s="7"/>
      <c r="LA60" s="7"/>
      <c r="LB60" s="7"/>
      <c r="LC60" s="7"/>
      <c r="LD60" s="7"/>
      <c r="LE60" s="7"/>
      <c r="LF60" s="7"/>
      <c r="LG60" s="7"/>
      <c r="LH60" s="7"/>
      <c r="LI60" s="7"/>
      <c r="LJ60" s="7"/>
      <c r="LK60" s="7"/>
      <c r="LL60" s="7"/>
      <c r="LM60" s="7"/>
      <c r="LN60" s="7"/>
      <c r="LO60" s="7"/>
      <c r="LP60" s="7"/>
      <c r="LQ60" s="7"/>
      <c r="LR60" s="7"/>
      <c r="LS60" s="7"/>
      <c r="LT60" s="7"/>
      <c r="LU60" s="7"/>
      <c r="LV60" s="7"/>
      <c r="LW60" s="7"/>
      <c r="LX60" s="7"/>
      <c r="LY60" s="7"/>
      <c r="LZ60" s="7"/>
      <c r="MA60" s="7"/>
      <c r="MB60" s="7"/>
      <c r="MC60" s="7"/>
      <c r="MD60" s="7"/>
      <c r="ME60" s="7"/>
      <c r="MF60" s="7"/>
      <c r="MG60" s="7"/>
      <c r="MH60" s="7"/>
      <c r="MI60" s="7"/>
      <c r="MJ60" s="7"/>
      <c r="MK60" s="7"/>
      <c r="ML60" s="7"/>
      <c r="MM60" s="7"/>
      <c r="MN60" s="7"/>
      <c r="MO60" s="7"/>
      <c r="MP60" s="7"/>
      <c r="MQ60" s="7"/>
      <c r="MR60" s="7"/>
      <c r="MS60" s="7"/>
      <c r="MT60" s="7"/>
      <c r="MU60" s="7"/>
      <c r="MV60" s="7"/>
      <c r="MW60" s="7"/>
      <c r="MX60" s="7"/>
      <c r="MY60" s="7"/>
      <c r="MZ60" s="7"/>
      <c r="NA60" s="7"/>
      <c r="NB60" s="7"/>
      <c r="NC60" s="7"/>
      <c r="ND60" s="7"/>
      <c r="NE60" s="7"/>
      <c r="NF60" s="7"/>
      <c r="NG60" s="7"/>
      <c r="NH60" s="7"/>
      <c r="NI60" s="7"/>
      <c r="NJ60" s="7"/>
      <c r="NK60" s="7"/>
      <c r="NL60" s="7"/>
      <c r="NM60" s="7"/>
      <c r="NN60" s="7"/>
      <c r="NO60" s="7"/>
      <c r="NP60" s="7"/>
      <c r="NQ60" s="7"/>
      <c r="NR60" s="7"/>
      <c r="NS60" s="7"/>
      <c r="NT60" s="7"/>
      <c r="NU60" s="7"/>
      <c r="NV60" s="7"/>
      <c r="NW60" s="7"/>
      <c r="NX60" s="7"/>
      <c r="NY60" s="7"/>
      <c r="NZ60" s="7"/>
      <c r="OA60" s="7"/>
      <c r="OB60" s="7"/>
      <c r="OC60" s="7"/>
      <c r="OD60" s="7"/>
      <c r="OE60" s="7"/>
      <c r="OF60" s="7"/>
      <c r="OG60" s="7"/>
      <c r="OH60" s="7"/>
      <c r="OI60" s="7"/>
      <c r="OJ60" s="7"/>
      <c r="OK60" s="7"/>
      <c r="OL60" s="7"/>
      <c r="OM60" s="7"/>
      <c r="ON60" s="7"/>
      <c r="OO60" s="7"/>
      <c r="OP60" s="7"/>
      <c r="OQ60" s="7"/>
      <c r="OR60" s="7"/>
      <c r="OS60" s="7"/>
      <c r="OT60" s="7"/>
      <c r="OU60" s="7"/>
      <c r="OV60" s="7"/>
      <c r="OW60" s="7"/>
      <c r="OX60" s="7"/>
      <c r="OY60" s="7"/>
      <c r="OZ60" s="7"/>
      <c r="PA60" s="7"/>
      <c r="PB60" s="7"/>
      <c r="PC60" s="7"/>
      <c r="PD60" s="7"/>
      <c r="PE60" s="7"/>
      <c r="PF60" s="7"/>
      <c r="PG60" s="7"/>
      <c r="PH60" s="7"/>
      <c r="PI60" s="7"/>
      <c r="PJ60" s="7"/>
      <c r="PK60" s="7"/>
      <c r="PL60" s="7"/>
      <c r="PM60" s="7"/>
      <c r="PN60" s="7"/>
      <c r="PO60" s="7"/>
      <c r="PP60" s="7"/>
      <c r="PQ60" s="7"/>
      <c r="PR60" s="7"/>
      <c r="PS60" s="7"/>
      <c r="PT60" s="7"/>
      <c r="PU60" s="7"/>
      <c r="PV60" s="7"/>
      <c r="PW60" s="7"/>
      <c r="PX60" s="7"/>
      <c r="PY60" s="7"/>
      <c r="PZ60" s="7"/>
      <c r="QA60" s="7"/>
      <c r="QB60" s="7"/>
      <c r="QC60" s="7"/>
      <c r="QD60" s="7"/>
      <c r="QE60" s="7"/>
      <c r="QF60" s="7"/>
      <c r="QG60" s="7"/>
      <c r="QH60" s="7"/>
      <c r="QI60" s="7"/>
      <c r="QJ60" s="7"/>
      <c r="QK60" s="7"/>
      <c r="QL60" s="7"/>
      <c r="QM60" s="7"/>
      <c r="QN60" s="7"/>
      <c r="QO60" s="7"/>
    </row>
    <row r="61" spans="2:457" ht="16.95" customHeight="1" x14ac:dyDescent="0.3">
      <c r="B61" s="117" t="s">
        <v>307</v>
      </c>
      <c r="C61" s="118"/>
      <c r="D61" s="118"/>
      <c r="E61" s="118"/>
      <c r="F61" s="119"/>
      <c r="G61" s="100"/>
      <c r="H61" s="120" t="s">
        <v>129</v>
      </c>
      <c r="I61" s="121"/>
      <c r="J61" s="115">
        <v>1</v>
      </c>
      <c r="K61" s="116"/>
      <c r="AF61" s="5"/>
      <c r="AG61" s="5"/>
      <c r="AH61" s="5"/>
      <c r="AI61" s="47"/>
      <c r="AJ61" s="48"/>
      <c r="AK61" s="46"/>
      <c r="AL61" s="46"/>
      <c r="AM61" s="5"/>
      <c r="AN61" s="47"/>
      <c r="AO61" s="48"/>
      <c r="AP61" s="5"/>
      <c r="AQ61" s="5"/>
      <c r="AR61" s="5"/>
      <c r="AS61" s="5"/>
      <c r="JY61" s="7"/>
      <c r="JZ61" s="7"/>
      <c r="KA61" s="7"/>
      <c r="KB61" s="7"/>
      <c r="KC61" s="7"/>
      <c r="KD61" s="7"/>
      <c r="KE61" s="7"/>
      <c r="KF61" s="7"/>
      <c r="KG61" s="7"/>
      <c r="KH61" s="7"/>
      <c r="KI61" s="7"/>
      <c r="KJ61" s="7"/>
      <c r="KK61" s="7"/>
      <c r="KL61" s="7"/>
      <c r="KM61" s="7"/>
      <c r="KN61" s="7"/>
      <c r="KO61" s="7"/>
      <c r="KP61" s="7"/>
      <c r="KQ61" s="7"/>
      <c r="KR61" s="7"/>
      <c r="KS61" s="7"/>
      <c r="KT61" s="7"/>
      <c r="KU61" s="7"/>
      <c r="KV61" s="7"/>
      <c r="KW61" s="7"/>
      <c r="KX61" s="7"/>
      <c r="KY61" s="7"/>
      <c r="KZ61" s="7"/>
      <c r="LA61" s="7"/>
      <c r="LB61" s="7"/>
      <c r="LC61" s="7"/>
      <c r="LD61" s="7"/>
      <c r="LE61" s="7"/>
      <c r="LF61" s="7"/>
      <c r="LG61" s="7"/>
      <c r="LH61" s="7"/>
      <c r="LI61" s="7"/>
      <c r="LJ61" s="7"/>
      <c r="LK61" s="7"/>
      <c r="LL61" s="7"/>
      <c r="LM61" s="7"/>
      <c r="LN61" s="7"/>
      <c r="LO61" s="7"/>
      <c r="LP61" s="7"/>
      <c r="LQ61" s="7"/>
      <c r="LR61" s="7"/>
      <c r="LS61" s="7"/>
      <c r="LT61" s="7"/>
      <c r="LU61" s="7"/>
      <c r="LV61" s="7"/>
      <c r="LW61" s="7"/>
      <c r="LX61" s="7"/>
      <c r="LY61" s="7"/>
      <c r="LZ61" s="7"/>
      <c r="MA61" s="7"/>
      <c r="MB61" s="7"/>
      <c r="MC61" s="7"/>
      <c r="MD61" s="7"/>
      <c r="ME61" s="7"/>
      <c r="MF61" s="7"/>
      <c r="MG61" s="7"/>
      <c r="MH61" s="7"/>
      <c r="MI61" s="7"/>
      <c r="MJ61" s="7"/>
      <c r="MK61" s="7"/>
      <c r="ML61" s="7"/>
      <c r="MM61" s="7"/>
      <c r="MN61" s="7"/>
      <c r="MO61" s="7"/>
      <c r="MP61" s="7"/>
      <c r="MQ61" s="7"/>
      <c r="MR61" s="7"/>
      <c r="MS61" s="7"/>
      <c r="MT61" s="7"/>
      <c r="MU61" s="7"/>
      <c r="MV61" s="7"/>
      <c r="MW61" s="7"/>
      <c r="MX61" s="7"/>
      <c r="MY61" s="7"/>
      <c r="MZ61" s="7"/>
      <c r="NA61" s="7"/>
      <c r="NB61" s="7"/>
      <c r="NC61" s="7"/>
      <c r="ND61" s="7"/>
      <c r="NE61" s="7"/>
      <c r="NF61" s="7"/>
      <c r="NG61" s="7"/>
      <c r="NH61" s="7"/>
      <c r="NI61" s="7"/>
      <c r="NJ61" s="7"/>
      <c r="NK61" s="7"/>
      <c r="NL61" s="7"/>
      <c r="NM61" s="7"/>
      <c r="NN61" s="7"/>
      <c r="NO61" s="7"/>
      <c r="NP61" s="7"/>
      <c r="NQ61" s="7"/>
      <c r="NR61" s="7"/>
      <c r="NS61" s="7"/>
      <c r="NT61" s="7"/>
      <c r="NU61" s="7"/>
      <c r="NV61" s="7"/>
      <c r="NW61" s="7"/>
      <c r="NX61" s="7"/>
      <c r="NY61" s="7"/>
      <c r="NZ61" s="7"/>
      <c r="OA61" s="7"/>
      <c r="OB61" s="7"/>
      <c r="OC61" s="7"/>
      <c r="OD61" s="7"/>
      <c r="OE61" s="7"/>
      <c r="OF61" s="7"/>
      <c r="OG61" s="7"/>
      <c r="OH61" s="7"/>
      <c r="OI61" s="7"/>
      <c r="OJ61" s="7"/>
      <c r="OK61" s="7"/>
      <c r="OL61" s="7"/>
      <c r="OM61" s="7"/>
      <c r="ON61" s="7"/>
      <c r="OO61" s="7"/>
      <c r="OP61" s="7"/>
      <c r="OQ61" s="7"/>
      <c r="OR61" s="7"/>
      <c r="OS61" s="7"/>
      <c r="OT61" s="7"/>
      <c r="OU61" s="7"/>
      <c r="OV61" s="7"/>
      <c r="OW61" s="7"/>
      <c r="OX61" s="7"/>
      <c r="OY61" s="7"/>
      <c r="OZ61" s="7"/>
      <c r="PA61" s="7"/>
      <c r="PB61" s="7"/>
      <c r="PC61" s="7"/>
      <c r="PD61" s="7"/>
      <c r="PE61" s="7"/>
      <c r="PF61" s="7"/>
      <c r="PG61" s="7"/>
      <c r="PH61" s="7"/>
      <c r="PI61" s="7"/>
      <c r="PJ61" s="7"/>
      <c r="PK61" s="7"/>
      <c r="PL61" s="7"/>
      <c r="PM61" s="7"/>
      <c r="PN61" s="7"/>
      <c r="PO61" s="7"/>
      <c r="PP61" s="7"/>
      <c r="PQ61" s="7"/>
      <c r="PR61" s="7"/>
      <c r="PS61" s="7"/>
      <c r="PT61" s="7"/>
      <c r="PU61" s="7"/>
      <c r="PV61" s="7"/>
      <c r="PW61" s="7"/>
      <c r="PX61" s="7"/>
      <c r="PY61" s="7"/>
      <c r="PZ61" s="7"/>
      <c r="QA61" s="7"/>
      <c r="QB61" s="7"/>
      <c r="QC61" s="7"/>
      <c r="QD61" s="7"/>
      <c r="QE61" s="7"/>
      <c r="QF61" s="7"/>
      <c r="QG61" s="7"/>
      <c r="QH61" s="7"/>
      <c r="QI61" s="7"/>
      <c r="QJ61" s="7"/>
      <c r="QK61" s="7"/>
      <c r="QL61" s="7"/>
      <c r="QM61" s="7"/>
      <c r="QN61" s="7"/>
      <c r="QO61" s="7"/>
    </row>
    <row r="62" spans="2:457" ht="16.95" customHeight="1" x14ac:dyDescent="0.3">
      <c r="B62" s="122" t="s">
        <v>300</v>
      </c>
      <c r="C62" s="123"/>
      <c r="D62" s="123"/>
      <c r="E62" s="123"/>
      <c r="F62" s="123"/>
      <c r="G62" s="100"/>
      <c r="H62" s="120" t="s">
        <v>129</v>
      </c>
      <c r="I62" s="121"/>
      <c r="J62" s="113">
        <v>3.7</v>
      </c>
      <c r="K62" s="114"/>
      <c r="AF62" s="5"/>
      <c r="AG62" s="5"/>
      <c r="AH62" s="5"/>
      <c r="AI62" s="47"/>
      <c r="AJ62" s="48"/>
      <c r="AK62" s="46"/>
      <c r="AL62" s="46"/>
      <c r="AM62" s="5"/>
      <c r="AN62" s="47"/>
      <c r="AO62" s="48"/>
      <c r="AP62" s="5"/>
      <c r="AQ62" s="5"/>
      <c r="AR62" s="5"/>
      <c r="AS62" s="5"/>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7"/>
      <c r="NC62" s="7"/>
      <c r="ND62" s="7"/>
      <c r="NE62" s="7"/>
      <c r="NF62" s="7"/>
      <c r="NG62" s="7"/>
      <c r="NH62" s="7"/>
      <c r="NI62" s="7"/>
      <c r="NJ62" s="7"/>
      <c r="NK62" s="7"/>
      <c r="NL62" s="7"/>
      <c r="NM62" s="7"/>
      <c r="NN62" s="7"/>
      <c r="NO62" s="7"/>
      <c r="NP62" s="7"/>
      <c r="NQ62" s="7"/>
      <c r="NR62" s="7"/>
      <c r="NS62" s="7"/>
      <c r="NT62" s="7"/>
      <c r="NU62" s="7"/>
      <c r="NV62" s="7"/>
      <c r="NW62" s="7"/>
      <c r="NX62" s="7"/>
      <c r="NY62" s="7"/>
      <c r="NZ62" s="7"/>
      <c r="OA62" s="7"/>
      <c r="OB62" s="7"/>
      <c r="OC62" s="7"/>
      <c r="OD62" s="7"/>
      <c r="OE62" s="7"/>
      <c r="OF62" s="7"/>
      <c r="OG62" s="7"/>
      <c r="OH62" s="7"/>
      <c r="OI62" s="7"/>
      <c r="OJ62" s="7"/>
      <c r="OK62" s="7"/>
      <c r="OL62" s="7"/>
      <c r="OM62" s="7"/>
      <c r="ON62" s="7"/>
      <c r="OO62" s="7"/>
      <c r="OP62" s="7"/>
      <c r="OQ62" s="7"/>
      <c r="OR62" s="7"/>
      <c r="OS62" s="7"/>
      <c r="OT62" s="7"/>
      <c r="OU62" s="7"/>
      <c r="OV62" s="7"/>
      <c r="OW62" s="7"/>
      <c r="OX62" s="7"/>
      <c r="OY62" s="7"/>
      <c r="OZ62" s="7"/>
      <c r="PA62" s="7"/>
      <c r="PB62" s="7"/>
      <c r="PC62" s="7"/>
      <c r="PD62" s="7"/>
      <c r="PE62" s="7"/>
      <c r="PF62" s="7"/>
      <c r="PG62" s="7"/>
      <c r="PH62" s="7"/>
      <c r="PI62" s="7"/>
      <c r="PJ62" s="7"/>
      <c r="PK62" s="7"/>
      <c r="PL62" s="7"/>
      <c r="PM62" s="7"/>
      <c r="PN62" s="7"/>
      <c r="PO62" s="7"/>
      <c r="PP62" s="7"/>
      <c r="PQ62" s="7"/>
      <c r="PR62" s="7"/>
      <c r="PS62" s="7"/>
      <c r="PT62" s="7"/>
      <c r="PU62" s="7"/>
      <c r="PV62" s="7"/>
      <c r="PW62" s="7"/>
      <c r="PX62" s="7"/>
      <c r="PY62" s="7"/>
      <c r="PZ62" s="7"/>
      <c r="QA62" s="7"/>
      <c r="QB62" s="7"/>
      <c r="QC62" s="7"/>
      <c r="QD62" s="7"/>
      <c r="QE62" s="7"/>
      <c r="QF62" s="7"/>
      <c r="QG62" s="7"/>
      <c r="QH62" s="7"/>
      <c r="QI62" s="7"/>
      <c r="QJ62" s="7"/>
      <c r="QK62" s="7"/>
      <c r="QL62" s="7"/>
      <c r="QM62" s="7"/>
      <c r="QN62" s="7"/>
      <c r="QO62" s="7"/>
    </row>
    <row r="63" spans="2:457" ht="16.95" customHeight="1" x14ac:dyDescent="0.3">
      <c r="B63" s="108" t="s">
        <v>312</v>
      </c>
      <c r="C63" s="109"/>
      <c r="D63" s="109"/>
      <c r="E63" s="109"/>
      <c r="F63" s="110"/>
      <c r="G63" s="100"/>
      <c r="H63" s="111" t="s">
        <v>12</v>
      </c>
      <c r="I63" s="112"/>
      <c r="J63" s="113">
        <v>0</v>
      </c>
      <c r="K63" s="114"/>
      <c r="AF63" s="5"/>
      <c r="AG63" s="5"/>
      <c r="AH63" s="5"/>
      <c r="AI63" s="47"/>
      <c r="AJ63" s="48"/>
      <c r="AK63" s="46"/>
      <c r="AL63" s="46"/>
      <c r="AM63" s="5"/>
      <c r="AN63" s="47"/>
      <c r="AO63" s="48"/>
      <c r="AP63" s="5"/>
      <c r="AQ63" s="5"/>
      <c r="AR63" s="5"/>
      <c r="AS63" s="5"/>
      <c r="JY63" s="7"/>
      <c r="JZ63" s="7"/>
      <c r="KA63" s="7"/>
      <c r="KB63" s="7"/>
      <c r="KC63" s="7"/>
      <c r="KD63" s="7"/>
      <c r="KE63" s="7"/>
      <c r="KF63" s="7"/>
      <c r="KG63" s="7"/>
      <c r="KH63" s="7"/>
      <c r="KI63" s="7"/>
      <c r="KJ63" s="7"/>
      <c r="KK63" s="7"/>
      <c r="KL63" s="7"/>
      <c r="KM63" s="7"/>
      <c r="KN63" s="7"/>
      <c r="KO63" s="7"/>
      <c r="KP63" s="7"/>
      <c r="KQ63" s="7"/>
      <c r="KR63" s="7"/>
      <c r="KS63" s="7"/>
      <c r="KT63" s="7"/>
      <c r="KU63" s="7"/>
      <c r="KV63" s="7"/>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7"/>
      <c r="MP63" s="7"/>
      <c r="MQ63" s="7"/>
      <c r="MR63" s="7"/>
      <c r="MS63" s="7"/>
      <c r="MT63" s="7"/>
      <c r="MU63" s="7"/>
      <c r="MV63" s="7"/>
      <c r="MW63" s="7"/>
      <c r="MX63" s="7"/>
      <c r="MY63" s="7"/>
      <c r="MZ63" s="7"/>
      <c r="NA63" s="7"/>
      <c r="NB63" s="7"/>
      <c r="NC63" s="7"/>
      <c r="ND63" s="7"/>
      <c r="NE63" s="7"/>
      <c r="NF63" s="7"/>
      <c r="NG63" s="7"/>
      <c r="NH63" s="7"/>
      <c r="NI63" s="7"/>
      <c r="NJ63" s="7"/>
      <c r="NK63" s="7"/>
      <c r="NL63" s="7"/>
      <c r="NM63" s="7"/>
      <c r="NN63" s="7"/>
      <c r="NO63" s="7"/>
      <c r="NP63" s="7"/>
      <c r="NQ63" s="7"/>
      <c r="NR63" s="7"/>
      <c r="NS63" s="7"/>
      <c r="NT63" s="7"/>
      <c r="NU63" s="7"/>
      <c r="NV63" s="7"/>
      <c r="NW63" s="7"/>
      <c r="NX63" s="7"/>
      <c r="NY63" s="7"/>
      <c r="NZ63" s="7"/>
      <c r="OA63" s="7"/>
      <c r="OB63" s="7"/>
      <c r="OC63" s="7"/>
      <c r="OD63" s="7"/>
      <c r="OE63" s="7"/>
      <c r="OF63" s="7"/>
      <c r="OG63" s="7"/>
      <c r="OH63" s="7"/>
      <c r="OI63" s="7"/>
      <c r="OJ63" s="7"/>
      <c r="OK63" s="7"/>
      <c r="OL63" s="7"/>
      <c r="OM63" s="7"/>
      <c r="ON63" s="7"/>
      <c r="OO63" s="7"/>
      <c r="OP63" s="7"/>
      <c r="OQ63" s="7"/>
      <c r="OR63" s="7"/>
      <c r="OS63" s="7"/>
      <c r="OT63" s="7"/>
      <c r="OU63" s="7"/>
      <c r="OV63" s="7"/>
      <c r="OW63" s="7"/>
      <c r="OX63" s="7"/>
      <c r="OY63" s="7"/>
      <c r="OZ63" s="7"/>
      <c r="PA63" s="7"/>
      <c r="PB63" s="7"/>
      <c r="PC63" s="7"/>
      <c r="PD63" s="7"/>
      <c r="PE63" s="7"/>
      <c r="PF63" s="7"/>
      <c r="PG63" s="7"/>
      <c r="PH63" s="7"/>
      <c r="PI63" s="7"/>
      <c r="PJ63" s="7"/>
      <c r="PK63" s="7"/>
      <c r="PL63" s="7"/>
      <c r="PM63" s="7"/>
      <c r="PN63" s="7"/>
      <c r="PO63" s="7"/>
      <c r="PP63" s="7"/>
      <c r="PQ63" s="7"/>
      <c r="PR63" s="7"/>
      <c r="PS63" s="7"/>
      <c r="PT63" s="7"/>
      <c r="PU63" s="7"/>
      <c r="PV63" s="7"/>
      <c r="PW63" s="7"/>
      <c r="PX63" s="7"/>
      <c r="PY63" s="7"/>
      <c r="PZ63" s="7"/>
      <c r="QA63" s="7"/>
      <c r="QB63" s="7"/>
      <c r="QC63" s="7"/>
      <c r="QD63" s="7"/>
      <c r="QE63" s="7"/>
      <c r="QF63" s="7"/>
      <c r="QG63" s="7"/>
      <c r="QH63" s="7"/>
      <c r="QI63" s="7"/>
      <c r="QJ63" s="7"/>
      <c r="QK63" s="7"/>
      <c r="QL63" s="7"/>
      <c r="QM63" s="7"/>
      <c r="QN63" s="7"/>
      <c r="QO63" s="7"/>
    </row>
    <row r="64" spans="2:457" ht="16.95" customHeight="1" x14ac:dyDescent="0.3">
      <c r="B64" s="108" t="s">
        <v>311</v>
      </c>
      <c r="C64" s="109"/>
      <c r="D64" s="109"/>
      <c r="E64" s="109"/>
      <c r="F64" s="110"/>
      <c r="G64" s="100"/>
      <c r="H64" s="111" t="s">
        <v>12</v>
      </c>
      <c r="I64" s="112"/>
      <c r="J64" s="113">
        <v>0</v>
      </c>
      <c r="K64" s="114"/>
      <c r="AF64" s="5"/>
      <c r="AG64" s="5"/>
      <c r="AH64" s="5"/>
      <c r="AI64" s="47"/>
      <c r="AJ64" s="48"/>
      <c r="AK64" s="46"/>
      <c r="AL64" s="46"/>
      <c r="AM64" s="5"/>
      <c r="AN64" s="47"/>
      <c r="AO64" s="48"/>
      <c r="AP64" s="5"/>
      <c r="AQ64" s="5"/>
      <c r="AR64" s="5"/>
      <c r="AS64" s="5"/>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row>
    <row r="65" spans="2:457" ht="16.95" customHeight="1" thickBot="1" x14ac:dyDescent="0.35">
      <c r="B65" s="102" t="s">
        <v>313</v>
      </c>
      <c r="C65" s="103"/>
      <c r="D65" s="103"/>
      <c r="E65" s="103"/>
      <c r="F65" s="103"/>
      <c r="G65" s="101"/>
      <c r="H65" s="104" t="s">
        <v>12</v>
      </c>
      <c r="I65" s="105"/>
      <c r="J65" s="106">
        <v>0</v>
      </c>
      <c r="K65" s="107"/>
      <c r="AF65" s="5"/>
      <c r="AG65" s="5"/>
      <c r="AH65" s="5"/>
      <c r="AI65" s="47"/>
      <c r="AJ65" s="48"/>
      <c r="AK65" s="46"/>
      <c r="AL65" s="46"/>
      <c r="AM65" s="5"/>
      <c r="AN65" s="47"/>
      <c r="AO65" s="48"/>
      <c r="AP65" s="5"/>
      <c r="AQ65" s="5"/>
      <c r="AR65" s="5"/>
      <c r="AS65" s="5"/>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7"/>
      <c r="NB65" s="7"/>
      <c r="NC65" s="7"/>
      <c r="ND65" s="7"/>
      <c r="NE65" s="7"/>
      <c r="NF65" s="7"/>
      <c r="NG65" s="7"/>
      <c r="NH65" s="7"/>
      <c r="NI65" s="7"/>
      <c r="NJ65" s="7"/>
      <c r="NK65" s="7"/>
      <c r="NL65" s="7"/>
      <c r="NM65" s="7"/>
      <c r="NN65" s="7"/>
      <c r="NO65" s="7"/>
      <c r="NP65" s="7"/>
      <c r="NQ65" s="7"/>
      <c r="NR65" s="7"/>
      <c r="NS65" s="7"/>
      <c r="NT65" s="7"/>
      <c r="NU65" s="7"/>
      <c r="NV65" s="7"/>
      <c r="NW65" s="7"/>
      <c r="NX65" s="7"/>
      <c r="NY65" s="7"/>
      <c r="NZ65" s="7"/>
      <c r="OA65" s="7"/>
      <c r="OB65" s="7"/>
      <c r="OC65" s="7"/>
      <c r="OD65" s="7"/>
      <c r="OE65" s="7"/>
      <c r="OF65" s="7"/>
      <c r="OG65" s="7"/>
      <c r="OH65" s="7"/>
      <c r="OI65" s="7"/>
      <c r="OJ65" s="7"/>
      <c r="OK65" s="7"/>
      <c r="OL65" s="7"/>
      <c r="OM65" s="7"/>
      <c r="ON65" s="7"/>
      <c r="OO65" s="7"/>
      <c r="OP65" s="7"/>
      <c r="OQ65" s="7"/>
      <c r="OR65" s="7"/>
      <c r="OS65" s="7"/>
      <c r="OT65" s="7"/>
      <c r="OU65" s="7"/>
      <c r="OV65" s="7"/>
      <c r="OW65" s="7"/>
      <c r="OX65" s="7"/>
      <c r="OY65" s="7"/>
      <c r="OZ65" s="7"/>
      <c r="PA65" s="7"/>
      <c r="PB65" s="7"/>
      <c r="PC65" s="7"/>
      <c r="PD65" s="7"/>
      <c r="PE65" s="7"/>
      <c r="PF65" s="7"/>
      <c r="PG65" s="7"/>
      <c r="PH65" s="7"/>
      <c r="PI65" s="7"/>
      <c r="PJ65" s="7"/>
      <c r="PK65" s="7"/>
      <c r="PL65" s="7"/>
      <c r="PM65" s="7"/>
      <c r="PN65" s="7"/>
      <c r="PO65" s="7"/>
      <c r="PP65" s="7"/>
      <c r="PQ65" s="7"/>
      <c r="PR65" s="7"/>
      <c r="PS65" s="7"/>
      <c r="PT65" s="7"/>
      <c r="PU65" s="7"/>
      <c r="PV65" s="7"/>
      <c r="PW65" s="7"/>
      <c r="PX65" s="7"/>
      <c r="PY65" s="7"/>
      <c r="PZ65" s="7"/>
      <c r="QA65" s="7"/>
      <c r="QB65" s="7"/>
      <c r="QC65" s="7"/>
      <c r="QD65" s="7"/>
      <c r="QE65" s="7"/>
      <c r="QF65" s="7"/>
      <c r="QG65" s="7"/>
      <c r="QH65" s="7"/>
      <c r="QI65" s="7"/>
      <c r="QJ65" s="7"/>
      <c r="QK65" s="7"/>
      <c r="QL65" s="7"/>
      <c r="QM65" s="7"/>
      <c r="QN65" s="7"/>
      <c r="QO65" s="7"/>
    </row>
    <row r="66" spans="2:457" ht="16.95" customHeight="1" x14ac:dyDescent="0.3">
      <c r="B66" s="92" t="s">
        <v>326</v>
      </c>
      <c r="C66" s="93"/>
      <c r="D66" s="93"/>
      <c r="E66" s="93"/>
      <c r="F66" s="94"/>
      <c r="G66" s="99" t="str">
        <f>G19</f>
        <v>-</v>
      </c>
      <c r="H66" s="95" t="s">
        <v>12</v>
      </c>
      <c r="I66" s="96"/>
      <c r="J66" s="97">
        <v>0</v>
      </c>
      <c r="K66" s="98"/>
      <c r="AF66" s="5"/>
      <c r="AG66" s="5"/>
      <c r="AH66" s="5"/>
      <c r="AI66" s="47"/>
      <c r="AJ66" s="48"/>
      <c r="AK66" s="46"/>
      <c r="AL66" s="46"/>
      <c r="AM66" s="5"/>
      <c r="AN66" s="47"/>
      <c r="AO66" s="48"/>
      <c r="AP66" s="5"/>
      <c r="AQ66" s="5"/>
      <c r="AR66" s="5"/>
      <c r="AS66" s="5"/>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7"/>
      <c r="NB66" s="7"/>
      <c r="NC66" s="7"/>
      <c r="ND66" s="7"/>
      <c r="NE66" s="7"/>
      <c r="NF66" s="7"/>
      <c r="NG66" s="7"/>
      <c r="NH66" s="7"/>
      <c r="NI66" s="7"/>
      <c r="NJ66" s="7"/>
      <c r="NK66" s="7"/>
      <c r="NL66" s="7"/>
      <c r="NM66" s="7"/>
      <c r="NN66" s="7"/>
      <c r="NO66" s="7"/>
      <c r="NP66" s="7"/>
      <c r="NQ66" s="7"/>
      <c r="NR66" s="7"/>
      <c r="NS66" s="7"/>
      <c r="NT66" s="7"/>
      <c r="NU66" s="7"/>
      <c r="NV66" s="7"/>
      <c r="NW66" s="7"/>
      <c r="NX66" s="7"/>
      <c r="NY66" s="7"/>
      <c r="NZ66" s="7"/>
      <c r="OA66" s="7"/>
      <c r="OB66" s="7"/>
      <c r="OC66" s="7"/>
      <c r="OD66" s="7"/>
      <c r="OE66" s="7"/>
      <c r="OF66" s="7"/>
      <c r="OG66" s="7"/>
      <c r="OH66" s="7"/>
      <c r="OI66" s="7"/>
      <c r="OJ66" s="7"/>
      <c r="OK66" s="7"/>
      <c r="OL66" s="7"/>
      <c r="OM66" s="7"/>
      <c r="ON66" s="7"/>
      <c r="OO66" s="7"/>
      <c r="OP66" s="7"/>
      <c r="OQ66" s="7"/>
      <c r="OR66" s="7"/>
      <c r="OS66" s="7"/>
      <c r="OT66" s="7"/>
      <c r="OU66" s="7"/>
      <c r="OV66" s="7"/>
      <c r="OW66" s="7"/>
      <c r="OX66" s="7"/>
      <c r="OY66" s="7"/>
      <c r="OZ66" s="7"/>
      <c r="PA66" s="7"/>
      <c r="PB66" s="7"/>
      <c r="PC66" s="7"/>
      <c r="PD66" s="7"/>
      <c r="PE66" s="7"/>
      <c r="PF66" s="7"/>
      <c r="PG66" s="7"/>
      <c r="PH66" s="7"/>
      <c r="PI66" s="7"/>
      <c r="PJ66" s="7"/>
      <c r="PK66" s="7"/>
      <c r="PL66" s="7"/>
      <c r="PM66" s="7"/>
      <c r="PN66" s="7"/>
      <c r="PO66" s="7"/>
      <c r="PP66" s="7"/>
      <c r="PQ66" s="7"/>
      <c r="PR66" s="7"/>
      <c r="PS66" s="7"/>
      <c r="PT66" s="7"/>
      <c r="PU66" s="7"/>
      <c r="PV66" s="7"/>
      <c r="PW66" s="7"/>
      <c r="PX66" s="7"/>
      <c r="PY66" s="7"/>
      <c r="PZ66" s="7"/>
      <c r="QA66" s="7"/>
      <c r="QB66" s="7"/>
      <c r="QC66" s="7"/>
      <c r="QD66" s="7"/>
      <c r="QE66" s="7"/>
      <c r="QF66" s="7"/>
      <c r="QG66" s="7"/>
      <c r="QH66" s="7"/>
      <c r="QI66" s="7"/>
      <c r="QJ66" s="7"/>
      <c r="QK66" s="7"/>
      <c r="QL66" s="7"/>
      <c r="QM66" s="7"/>
      <c r="QN66" s="7"/>
      <c r="QO66" s="7"/>
    </row>
    <row r="67" spans="2:457" ht="16.95" customHeight="1" x14ac:dyDescent="0.3">
      <c r="B67" s="108" t="s">
        <v>321</v>
      </c>
      <c r="C67" s="109"/>
      <c r="D67" s="109"/>
      <c r="E67" s="109"/>
      <c r="F67" s="110"/>
      <c r="G67" s="100"/>
      <c r="H67" s="111" t="s">
        <v>110</v>
      </c>
      <c r="I67" s="112"/>
      <c r="J67" s="113">
        <v>0</v>
      </c>
      <c r="K67" s="114"/>
      <c r="AF67" s="5"/>
      <c r="AG67" s="5"/>
      <c r="AH67" s="5"/>
      <c r="AI67" s="47"/>
      <c r="AJ67" s="48"/>
      <c r="AK67" s="46"/>
      <c r="AL67" s="46"/>
      <c r="AM67" s="5"/>
      <c r="AN67" s="47"/>
      <c r="AO67" s="48"/>
      <c r="AP67" s="5"/>
      <c r="AQ67" s="5"/>
      <c r="AR67" s="5"/>
      <c r="AS67" s="5"/>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7"/>
      <c r="NB67" s="7"/>
      <c r="NC67" s="7"/>
      <c r="ND67" s="7"/>
      <c r="NE67" s="7"/>
      <c r="NF67" s="7"/>
      <c r="NG67" s="7"/>
      <c r="NH67" s="7"/>
      <c r="NI67" s="7"/>
      <c r="NJ67" s="7"/>
      <c r="NK67" s="7"/>
      <c r="NL67" s="7"/>
      <c r="NM67" s="7"/>
      <c r="NN67" s="7"/>
      <c r="NO67" s="7"/>
      <c r="NP67" s="7"/>
      <c r="NQ67" s="7"/>
      <c r="NR67" s="7"/>
      <c r="NS67" s="7"/>
      <c r="NT67" s="7"/>
      <c r="NU67" s="7"/>
      <c r="NV67" s="7"/>
      <c r="NW67" s="7"/>
      <c r="NX67" s="7"/>
      <c r="NY67" s="7"/>
      <c r="NZ67" s="7"/>
      <c r="OA67" s="7"/>
      <c r="OB67" s="7"/>
      <c r="OC67" s="7"/>
      <c r="OD67" s="7"/>
      <c r="OE67" s="7"/>
      <c r="OF67" s="7"/>
      <c r="OG67" s="7"/>
      <c r="OH67" s="7"/>
      <c r="OI67" s="7"/>
      <c r="OJ67" s="7"/>
      <c r="OK67" s="7"/>
      <c r="OL67" s="7"/>
      <c r="OM67" s="7"/>
      <c r="ON67" s="7"/>
      <c r="OO67" s="7"/>
      <c r="OP67" s="7"/>
      <c r="OQ67" s="7"/>
      <c r="OR67" s="7"/>
      <c r="OS67" s="7"/>
      <c r="OT67" s="7"/>
      <c r="OU67" s="7"/>
      <c r="OV67" s="7"/>
      <c r="OW67" s="7"/>
      <c r="OX67" s="7"/>
      <c r="OY67" s="7"/>
      <c r="OZ67" s="7"/>
      <c r="PA67" s="7"/>
      <c r="PB67" s="7"/>
      <c r="PC67" s="7"/>
      <c r="PD67" s="7"/>
      <c r="PE67" s="7"/>
      <c r="PF67" s="7"/>
      <c r="PG67" s="7"/>
      <c r="PH67" s="7"/>
      <c r="PI67" s="7"/>
      <c r="PJ67" s="7"/>
      <c r="PK67" s="7"/>
      <c r="PL67" s="7"/>
      <c r="PM67" s="7"/>
      <c r="PN67" s="7"/>
      <c r="PO67" s="7"/>
      <c r="PP67" s="7"/>
      <c r="PQ67" s="7"/>
      <c r="PR67" s="7"/>
      <c r="PS67" s="7"/>
      <c r="PT67" s="7"/>
      <c r="PU67" s="7"/>
      <c r="PV67" s="7"/>
      <c r="PW67" s="7"/>
      <c r="PX67" s="7"/>
      <c r="PY67" s="7"/>
      <c r="PZ67" s="7"/>
      <c r="QA67" s="7"/>
      <c r="QB67" s="7"/>
      <c r="QC67" s="7"/>
      <c r="QD67" s="7"/>
      <c r="QE67" s="7"/>
      <c r="QF67" s="7"/>
      <c r="QG67" s="7"/>
      <c r="QH67" s="7"/>
      <c r="QI67" s="7"/>
      <c r="QJ67" s="7"/>
      <c r="QK67" s="7"/>
      <c r="QL67" s="7"/>
      <c r="QM67" s="7"/>
      <c r="QN67" s="7"/>
      <c r="QO67" s="7"/>
    </row>
    <row r="68" spans="2:457" ht="16.95" customHeight="1" x14ac:dyDescent="0.3">
      <c r="B68" s="117" t="s">
        <v>322</v>
      </c>
      <c r="C68" s="118"/>
      <c r="D68" s="118"/>
      <c r="E68" s="118"/>
      <c r="F68" s="119"/>
      <c r="G68" s="100"/>
      <c r="H68" s="124" t="s">
        <v>13</v>
      </c>
      <c r="I68" s="125"/>
      <c r="J68" s="113">
        <v>0</v>
      </c>
      <c r="K68" s="114"/>
      <c r="AF68" s="5"/>
      <c r="AG68" s="5"/>
      <c r="AH68" s="5"/>
      <c r="AI68" s="47"/>
      <c r="AJ68" s="48"/>
      <c r="AK68" s="46"/>
      <c r="AL68" s="46"/>
      <c r="AM68" s="5"/>
      <c r="AN68" s="47"/>
      <c r="AO68" s="48"/>
      <c r="AP68" s="5"/>
      <c r="AQ68" s="5"/>
      <c r="AR68" s="5"/>
      <c r="AS68" s="5"/>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7"/>
      <c r="NB68" s="7"/>
      <c r="NC68" s="7"/>
      <c r="ND68" s="7"/>
      <c r="NE68" s="7"/>
      <c r="NF68" s="7"/>
      <c r="NG68" s="7"/>
      <c r="NH68" s="7"/>
      <c r="NI68" s="7"/>
      <c r="NJ68" s="7"/>
      <c r="NK68" s="7"/>
      <c r="NL68" s="7"/>
      <c r="NM68" s="7"/>
      <c r="NN68" s="7"/>
      <c r="NO68" s="7"/>
      <c r="NP68" s="7"/>
      <c r="NQ68" s="7"/>
      <c r="NR68" s="7"/>
      <c r="NS68" s="7"/>
      <c r="NT68" s="7"/>
      <c r="NU68" s="7"/>
      <c r="NV68" s="7"/>
      <c r="NW68" s="7"/>
      <c r="NX68" s="7"/>
      <c r="NY68" s="7"/>
      <c r="NZ68" s="7"/>
      <c r="OA68" s="7"/>
      <c r="OB68" s="7"/>
      <c r="OC68" s="7"/>
      <c r="OD68" s="7"/>
      <c r="OE68" s="7"/>
      <c r="OF68" s="7"/>
      <c r="OG68" s="7"/>
      <c r="OH68" s="7"/>
      <c r="OI68" s="7"/>
      <c r="OJ68" s="7"/>
      <c r="OK68" s="7"/>
      <c r="OL68" s="7"/>
      <c r="OM68" s="7"/>
      <c r="ON68" s="7"/>
      <c r="OO68" s="7"/>
      <c r="OP68" s="7"/>
      <c r="OQ68" s="7"/>
      <c r="OR68" s="7"/>
      <c r="OS68" s="7"/>
      <c r="OT68" s="7"/>
      <c r="OU68" s="7"/>
      <c r="OV68" s="7"/>
      <c r="OW68" s="7"/>
      <c r="OX68" s="7"/>
      <c r="OY68" s="7"/>
      <c r="OZ68" s="7"/>
      <c r="PA68" s="7"/>
      <c r="PB68" s="7"/>
      <c r="PC68" s="7"/>
      <c r="PD68" s="7"/>
      <c r="PE68" s="7"/>
      <c r="PF68" s="7"/>
      <c r="PG68" s="7"/>
      <c r="PH68" s="7"/>
      <c r="PI68" s="7"/>
      <c r="PJ68" s="7"/>
      <c r="PK68" s="7"/>
      <c r="PL68" s="7"/>
      <c r="PM68" s="7"/>
      <c r="PN68" s="7"/>
      <c r="PO68" s="7"/>
      <c r="PP68" s="7"/>
      <c r="PQ68" s="7"/>
      <c r="PR68" s="7"/>
      <c r="PS68" s="7"/>
      <c r="PT68" s="7"/>
      <c r="PU68" s="7"/>
      <c r="PV68" s="7"/>
      <c r="PW68" s="7"/>
      <c r="PX68" s="7"/>
      <c r="PY68" s="7"/>
      <c r="PZ68" s="7"/>
      <c r="QA68" s="7"/>
      <c r="QB68" s="7"/>
      <c r="QC68" s="7"/>
      <c r="QD68" s="7"/>
      <c r="QE68" s="7"/>
      <c r="QF68" s="7"/>
      <c r="QG68" s="7"/>
      <c r="QH68" s="7"/>
      <c r="QI68" s="7"/>
      <c r="QJ68" s="7"/>
      <c r="QK68" s="7"/>
      <c r="QL68" s="7"/>
      <c r="QM68" s="7"/>
      <c r="QN68" s="7"/>
      <c r="QO68" s="7"/>
    </row>
    <row r="69" spans="2:457" ht="16.95" customHeight="1" x14ac:dyDescent="0.3">
      <c r="B69" s="127" t="s">
        <v>323</v>
      </c>
      <c r="C69" s="128"/>
      <c r="D69" s="128"/>
      <c r="E69" s="128"/>
      <c r="F69" s="128"/>
      <c r="G69" s="100"/>
      <c r="H69" s="124" t="s">
        <v>13</v>
      </c>
      <c r="I69" s="125"/>
      <c r="J69" s="113">
        <v>0</v>
      </c>
      <c r="K69" s="114"/>
      <c r="AF69" s="5"/>
      <c r="AG69" s="5"/>
      <c r="AH69" s="5"/>
      <c r="AI69" s="47"/>
      <c r="AJ69" s="48"/>
      <c r="AK69" s="46"/>
      <c r="AL69" s="46"/>
      <c r="AM69" s="5"/>
      <c r="AN69" s="47"/>
      <c r="AO69" s="48"/>
      <c r="AP69" s="5"/>
      <c r="AQ69" s="5"/>
      <c r="AR69" s="5"/>
      <c r="AS69" s="5"/>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c r="OG69" s="7"/>
      <c r="OH69" s="7"/>
      <c r="OI69" s="7"/>
      <c r="OJ69" s="7"/>
      <c r="OK69" s="7"/>
      <c r="OL69" s="7"/>
      <c r="OM69" s="7"/>
      <c r="ON69" s="7"/>
      <c r="OO69" s="7"/>
      <c r="OP69" s="7"/>
      <c r="OQ69" s="7"/>
      <c r="OR69" s="7"/>
      <c r="OS69" s="7"/>
      <c r="OT69" s="7"/>
      <c r="OU69" s="7"/>
      <c r="OV69" s="7"/>
      <c r="OW69" s="7"/>
      <c r="OX69" s="7"/>
      <c r="OY69" s="7"/>
      <c r="OZ69" s="7"/>
      <c r="PA69" s="7"/>
      <c r="PB69" s="7"/>
      <c r="PC69" s="7"/>
      <c r="PD69" s="7"/>
      <c r="PE69" s="7"/>
      <c r="PF69" s="7"/>
      <c r="PG69" s="7"/>
      <c r="PH69" s="7"/>
      <c r="PI69" s="7"/>
      <c r="PJ69" s="7"/>
      <c r="PK69" s="7"/>
      <c r="PL69" s="7"/>
      <c r="PM69" s="7"/>
      <c r="PN69" s="7"/>
      <c r="PO69" s="7"/>
      <c r="PP69" s="7"/>
      <c r="PQ69" s="7"/>
      <c r="PR69" s="7"/>
      <c r="PS69" s="7"/>
      <c r="PT69" s="7"/>
      <c r="PU69" s="7"/>
      <c r="PV69" s="7"/>
      <c r="PW69" s="7"/>
      <c r="PX69" s="7"/>
      <c r="PY69" s="7"/>
      <c r="PZ69" s="7"/>
      <c r="QA69" s="7"/>
      <c r="QB69" s="7"/>
      <c r="QC69" s="7"/>
      <c r="QD69" s="7"/>
      <c r="QE69" s="7"/>
      <c r="QF69" s="7"/>
      <c r="QG69" s="7"/>
      <c r="QH69" s="7"/>
      <c r="QI69" s="7"/>
      <c r="QJ69" s="7"/>
      <c r="QK69" s="7"/>
      <c r="QL69" s="7"/>
      <c r="QM69" s="7"/>
      <c r="QN69" s="7"/>
      <c r="QO69" s="7"/>
    </row>
    <row r="70" spans="2:457" ht="16.95" customHeight="1" x14ac:dyDescent="0.3">
      <c r="B70" s="122" t="s">
        <v>301</v>
      </c>
      <c r="C70" s="123"/>
      <c r="D70" s="123"/>
      <c r="E70" s="123"/>
      <c r="F70" s="123"/>
      <c r="G70" s="100"/>
      <c r="H70" s="111" t="s">
        <v>110</v>
      </c>
      <c r="I70" s="112"/>
      <c r="J70" s="113">
        <v>37.68</v>
      </c>
      <c r="K70" s="114"/>
      <c r="AF70" s="5"/>
      <c r="AG70" s="5"/>
      <c r="AH70" s="5"/>
      <c r="AI70" s="47"/>
      <c r="AJ70" s="48"/>
      <c r="AK70" s="46"/>
      <c r="AL70" s="46"/>
      <c r="AM70" s="5"/>
      <c r="AN70" s="47"/>
      <c r="AO70" s="48"/>
      <c r="AP70" s="5"/>
      <c r="AQ70" s="5"/>
      <c r="AR70" s="5"/>
      <c r="AS70" s="5"/>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row>
    <row r="71" spans="2:457" ht="16.8" customHeight="1" x14ac:dyDescent="0.3">
      <c r="B71" s="117" t="s">
        <v>302</v>
      </c>
      <c r="C71" s="118"/>
      <c r="D71" s="118"/>
      <c r="E71" s="118"/>
      <c r="F71" s="119"/>
      <c r="G71" s="100"/>
      <c r="H71" s="124" t="s">
        <v>13</v>
      </c>
      <c r="I71" s="125"/>
      <c r="J71" s="115">
        <v>37.299999999999997</v>
      </c>
      <c r="K71" s="116"/>
      <c r="AF71" s="5"/>
      <c r="AG71" s="5"/>
      <c r="AH71" s="5"/>
      <c r="AI71" s="47"/>
      <c r="AJ71" s="48"/>
      <c r="AK71" s="46"/>
      <c r="AL71" s="46"/>
      <c r="AM71" s="5"/>
      <c r="AN71" s="47"/>
      <c r="AO71" s="48"/>
      <c r="AP71" s="5"/>
      <c r="AQ71" s="5"/>
      <c r="AR71" s="5"/>
      <c r="AS71" s="5"/>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row>
    <row r="72" spans="2:457" ht="16.95" customHeight="1" x14ac:dyDescent="0.3">
      <c r="B72" s="117" t="s">
        <v>303</v>
      </c>
      <c r="C72" s="118"/>
      <c r="D72" s="118"/>
      <c r="E72" s="118"/>
      <c r="F72" s="119"/>
      <c r="G72" s="100"/>
      <c r="H72" s="124" t="s">
        <v>13</v>
      </c>
      <c r="I72" s="125"/>
      <c r="J72" s="115">
        <v>41</v>
      </c>
      <c r="K72" s="116"/>
      <c r="AF72" s="5"/>
      <c r="AG72" s="5"/>
      <c r="AH72" s="5"/>
      <c r="AI72" s="47"/>
      <c r="AJ72" s="48"/>
      <c r="AK72" s="46"/>
      <c r="AL72" s="46"/>
      <c r="AM72" s="5"/>
      <c r="AN72" s="47"/>
      <c r="AO72" s="48"/>
      <c r="AP72" s="5"/>
      <c r="AQ72" s="5"/>
      <c r="AR72" s="5"/>
      <c r="AS72" s="5"/>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row>
    <row r="73" spans="2:457" ht="16.95" customHeight="1" x14ac:dyDescent="0.3">
      <c r="B73" s="108" t="s">
        <v>305</v>
      </c>
      <c r="C73" s="109"/>
      <c r="D73" s="109"/>
      <c r="E73" s="109"/>
      <c r="F73" s="110"/>
      <c r="G73" s="100"/>
      <c r="H73" s="120" t="s">
        <v>129</v>
      </c>
      <c r="I73" s="121"/>
      <c r="J73" s="113">
        <v>1</v>
      </c>
      <c r="K73" s="114"/>
      <c r="AF73" s="5"/>
      <c r="AG73" s="5"/>
      <c r="AH73" s="5"/>
      <c r="AI73" s="47"/>
      <c r="AJ73" s="48"/>
      <c r="AK73" s="46"/>
      <c r="AL73" s="46"/>
      <c r="AM73" s="5"/>
      <c r="AN73" s="47"/>
      <c r="AO73" s="48"/>
      <c r="AP73" s="5"/>
      <c r="AQ73" s="5"/>
      <c r="AR73" s="5"/>
      <c r="AS73" s="5"/>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7"/>
      <c r="NB73" s="7"/>
      <c r="NC73" s="7"/>
      <c r="ND73" s="7"/>
      <c r="NE73" s="7"/>
      <c r="NF73" s="7"/>
      <c r="NG73" s="7"/>
      <c r="NH73" s="7"/>
      <c r="NI73" s="7"/>
      <c r="NJ73" s="7"/>
      <c r="NK73" s="7"/>
      <c r="NL73" s="7"/>
      <c r="NM73" s="7"/>
      <c r="NN73" s="7"/>
      <c r="NO73" s="7"/>
      <c r="NP73" s="7"/>
      <c r="NQ73" s="7"/>
      <c r="NR73" s="7"/>
      <c r="NS73" s="7"/>
      <c r="NT73" s="7"/>
      <c r="NU73" s="7"/>
      <c r="NV73" s="7"/>
      <c r="NW73" s="7"/>
      <c r="NX73" s="7"/>
      <c r="NY73" s="7"/>
      <c r="NZ73" s="7"/>
      <c r="OA73" s="7"/>
      <c r="OB73" s="7"/>
      <c r="OC73" s="7"/>
      <c r="OD73" s="7"/>
      <c r="OE73" s="7"/>
      <c r="OF73" s="7"/>
      <c r="OG73" s="7"/>
      <c r="OH73" s="7"/>
      <c r="OI73" s="7"/>
      <c r="OJ73" s="7"/>
      <c r="OK73" s="7"/>
      <c r="OL73" s="7"/>
      <c r="OM73" s="7"/>
      <c r="ON73" s="7"/>
      <c r="OO73" s="7"/>
      <c r="OP73" s="7"/>
      <c r="OQ73" s="7"/>
      <c r="OR73" s="7"/>
      <c r="OS73" s="7"/>
      <c r="OT73" s="7"/>
      <c r="OU73" s="7"/>
      <c r="OV73" s="7"/>
      <c r="OW73" s="7"/>
      <c r="OX73" s="7"/>
      <c r="OY73" s="7"/>
      <c r="OZ73" s="7"/>
      <c r="PA73" s="7"/>
      <c r="PB73" s="7"/>
      <c r="PC73" s="7"/>
      <c r="PD73" s="7"/>
      <c r="PE73" s="7"/>
      <c r="PF73" s="7"/>
      <c r="PG73" s="7"/>
      <c r="PH73" s="7"/>
      <c r="PI73" s="7"/>
      <c r="PJ73" s="7"/>
      <c r="PK73" s="7"/>
      <c r="PL73" s="7"/>
      <c r="PM73" s="7"/>
      <c r="PN73" s="7"/>
      <c r="PO73" s="7"/>
      <c r="PP73" s="7"/>
      <c r="PQ73" s="7"/>
      <c r="PR73" s="7"/>
      <c r="PS73" s="7"/>
      <c r="PT73" s="7"/>
      <c r="PU73" s="7"/>
      <c r="PV73" s="7"/>
      <c r="PW73" s="7"/>
      <c r="PX73" s="7"/>
      <c r="PY73" s="7"/>
      <c r="PZ73" s="7"/>
      <c r="QA73" s="7"/>
      <c r="QB73" s="7"/>
      <c r="QC73" s="7"/>
      <c r="QD73" s="7"/>
      <c r="QE73" s="7"/>
      <c r="QF73" s="7"/>
      <c r="QG73" s="7"/>
      <c r="QH73" s="7"/>
      <c r="QI73" s="7"/>
      <c r="QJ73" s="7"/>
      <c r="QK73" s="7"/>
      <c r="QL73" s="7"/>
      <c r="QM73" s="7"/>
      <c r="QN73" s="7"/>
      <c r="QO73" s="7"/>
    </row>
    <row r="74" spans="2:457" ht="16.95" customHeight="1" x14ac:dyDescent="0.3">
      <c r="B74" s="117" t="s">
        <v>306</v>
      </c>
      <c r="C74" s="118"/>
      <c r="D74" s="118"/>
      <c r="E74" s="118"/>
      <c r="F74" s="119"/>
      <c r="G74" s="100"/>
      <c r="H74" s="120" t="s">
        <v>129</v>
      </c>
      <c r="I74" s="121"/>
      <c r="J74" s="115">
        <v>1</v>
      </c>
      <c r="K74" s="116"/>
      <c r="AF74" s="5"/>
      <c r="AG74" s="5"/>
      <c r="AH74" s="5"/>
      <c r="AI74" s="47"/>
      <c r="AJ74" s="48"/>
      <c r="AK74" s="46"/>
      <c r="AL74" s="46"/>
      <c r="AM74" s="5"/>
      <c r="AN74" s="47"/>
      <c r="AO74" s="48"/>
      <c r="AP74" s="5"/>
      <c r="AQ74" s="5"/>
      <c r="AR74" s="5"/>
      <c r="AS74" s="5"/>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7"/>
      <c r="NB74" s="7"/>
      <c r="NC74" s="7"/>
      <c r="ND74" s="7"/>
      <c r="NE74" s="7"/>
      <c r="NF74" s="7"/>
      <c r="NG74" s="7"/>
      <c r="NH74" s="7"/>
      <c r="NI74" s="7"/>
      <c r="NJ74" s="7"/>
      <c r="NK74" s="7"/>
      <c r="NL74" s="7"/>
      <c r="NM74" s="7"/>
      <c r="NN74" s="7"/>
      <c r="NO74" s="7"/>
      <c r="NP74" s="7"/>
      <c r="NQ74" s="7"/>
      <c r="NR74" s="7"/>
      <c r="NS74" s="7"/>
      <c r="NT74" s="7"/>
      <c r="NU74" s="7"/>
      <c r="NV74" s="7"/>
      <c r="NW74" s="7"/>
      <c r="NX74" s="7"/>
      <c r="NY74" s="7"/>
      <c r="NZ74" s="7"/>
      <c r="OA74" s="7"/>
      <c r="OB74" s="7"/>
      <c r="OC74" s="7"/>
      <c r="OD74" s="7"/>
      <c r="OE74" s="7"/>
      <c r="OF74" s="7"/>
      <c r="OG74" s="7"/>
      <c r="OH74" s="7"/>
      <c r="OI74" s="7"/>
      <c r="OJ74" s="7"/>
      <c r="OK74" s="7"/>
      <c r="OL74" s="7"/>
      <c r="OM74" s="7"/>
      <c r="ON74" s="7"/>
      <c r="OO74" s="7"/>
      <c r="OP74" s="7"/>
      <c r="OQ74" s="7"/>
      <c r="OR74" s="7"/>
      <c r="OS74" s="7"/>
      <c r="OT74" s="7"/>
      <c r="OU74" s="7"/>
      <c r="OV74" s="7"/>
      <c r="OW74" s="7"/>
      <c r="OX74" s="7"/>
      <c r="OY74" s="7"/>
      <c r="OZ74" s="7"/>
      <c r="PA74" s="7"/>
      <c r="PB74" s="7"/>
      <c r="PC74" s="7"/>
      <c r="PD74" s="7"/>
      <c r="PE74" s="7"/>
      <c r="PF74" s="7"/>
      <c r="PG74" s="7"/>
      <c r="PH74" s="7"/>
      <c r="PI74" s="7"/>
      <c r="PJ74" s="7"/>
      <c r="PK74" s="7"/>
      <c r="PL74" s="7"/>
      <c r="PM74" s="7"/>
      <c r="PN74" s="7"/>
      <c r="PO74" s="7"/>
      <c r="PP74" s="7"/>
      <c r="PQ74" s="7"/>
      <c r="PR74" s="7"/>
      <c r="PS74" s="7"/>
      <c r="PT74" s="7"/>
      <c r="PU74" s="7"/>
      <c r="PV74" s="7"/>
      <c r="PW74" s="7"/>
      <c r="PX74" s="7"/>
      <c r="PY74" s="7"/>
      <c r="PZ74" s="7"/>
      <c r="QA74" s="7"/>
      <c r="QB74" s="7"/>
      <c r="QC74" s="7"/>
      <c r="QD74" s="7"/>
      <c r="QE74" s="7"/>
      <c r="QF74" s="7"/>
      <c r="QG74" s="7"/>
      <c r="QH74" s="7"/>
      <c r="QI74" s="7"/>
      <c r="QJ74" s="7"/>
      <c r="QK74" s="7"/>
      <c r="QL74" s="7"/>
      <c r="QM74" s="7"/>
      <c r="QN74" s="7"/>
      <c r="QO74" s="7"/>
    </row>
    <row r="75" spans="2:457" ht="16.95" customHeight="1" x14ac:dyDescent="0.3">
      <c r="B75" s="117" t="s">
        <v>307</v>
      </c>
      <c r="C75" s="118"/>
      <c r="D75" s="118"/>
      <c r="E75" s="118"/>
      <c r="F75" s="119"/>
      <c r="G75" s="100"/>
      <c r="H75" s="120" t="s">
        <v>129</v>
      </c>
      <c r="I75" s="121"/>
      <c r="J75" s="115">
        <v>1</v>
      </c>
      <c r="K75" s="116"/>
      <c r="AF75" s="5"/>
      <c r="AG75" s="5"/>
      <c r="AH75" s="5"/>
      <c r="AI75" s="47"/>
      <c r="AJ75" s="48"/>
      <c r="AK75" s="46"/>
      <c r="AL75" s="46"/>
      <c r="AM75" s="5"/>
      <c r="AN75" s="47"/>
      <c r="AO75" s="48"/>
      <c r="AP75" s="5"/>
      <c r="AQ75" s="5"/>
      <c r="AR75" s="5"/>
      <c r="AS75" s="5"/>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7"/>
      <c r="NB75" s="7"/>
      <c r="NC75" s="7"/>
      <c r="ND75" s="7"/>
      <c r="NE75" s="7"/>
      <c r="NF75" s="7"/>
      <c r="NG75" s="7"/>
      <c r="NH75" s="7"/>
      <c r="NI75" s="7"/>
      <c r="NJ75" s="7"/>
      <c r="NK75" s="7"/>
      <c r="NL75" s="7"/>
      <c r="NM75" s="7"/>
      <c r="NN75" s="7"/>
      <c r="NO75" s="7"/>
      <c r="NP75" s="7"/>
      <c r="NQ75" s="7"/>
      <c r="NR75" s="7"/>
      <c r="NS75" s="7"/>
      <c r="NT75" s="7"/>
      <c r="NU75" s="7"/>
      <c r="NV75" s="7"/>
      <c r="NW75" s="7"/>
      <c r="NX75" s="7"/>
      <c r="NY75" s="7"/>
      <c r="NZ75" s="7"/>
      <c r="OA75" s="7"/>
      <c r="OB75" s="7"/>
      <c r="OC75" s="7"/>
      <c r="OD75" s="7"/>
      <c r="OE75" s="7"/>
      <c r="OF75" s="7"/>
      <c r="OG75" s="7"/>
      <c r="OH75" s="7"/>
      <c r="OI75" s="7"/>
      <c r="OJ75" s="7"/>
      <c r="OK75" s="7"/>
      <c r="OL75" s="7"/>
      <c r="OM75" s="7"/>
      <c r="ON75" s="7"/>
      <c r="OO75" s="7"/>
      <c r="OP75" s="7"/>
      <c r="OQ75" s="7"/>
      <c r="OR75" s="7"/>
      <c r="OS75" s="7"/>
      <c r="OT75" s="7"/>
      <c r="OU75" s="7"/>
      <c r="OV75" s="7"/>
      <c r="OW75" s="7"/>
      <c r="OX75" s="7"/>
      <c r="OY75" s="7"/>
      <c r="OZ75" s="7"/>
      <c r="PA75" s="7"/>
      <c r="PB75" s="7"/>
      <c r="PC75" s="7"/>
      <c r="PD75" s="7"/>
      <c r="PE75" s="7"/>
      <c r="PF75" s="7"/>
      <c r="PG75" s="7"/>
      <c r="PH75" s="7"/>
      <c r="PI75" s="7"/>
      <c r="PJ75" s="7"/>
      <c r="PK75" s="7"/>
      <c r="PL75" s="7"/>
      <c r="PM75" s="7"/>
      <c r="PN75" s="7"/>
      <c r="PO75" s="7"/>
      <c r="PP75" s="7"/>
      <c r="PQ75" s="7"/>
      <c r="PR75" s="7"/>
      <c r="PS75" s="7"/>
      <c r="PT75" s="7"/>
      <c r="PU75" s="7"/>
      <c r="PV75" s="7"/>
      <c r="PW75" s="7"/>
      <c r="PX75" s="7"/>
      <c r="PY75" s="7"/>
      <c r="PZ75" s="7"/>
      <c r="QA75" s="7"/>
      <c r="QB75" s="7"/>
      <c r="QC75" s="7"/>
      <c r="QD75" s="7"/>
      <c r="QE75" s="7"/>
      <c r="QF75" s="7"/>
      <c r="QG75" s="7"/>
      <c r="QH75" s="7"/>
      <c r="QI75" s="7"/>
      <c r="QJ75" s="7"/>
      <c r="QK75" s="7"/>
      <c r="QL75" s="7"/>
      <c r="QM75" s="7"/>
      <c r="QN75" s="7"/>
      <c r="QO75" s="7"/>
    </row>
    <row r="76" spans="2:457" ht="16.95" customHeight="1" x14ac:dyDescent="0.3">
      <c r="B76" s="122" t="s">
        <v>300</v>
      </c>
      <c r="C76" s="123"/>
      <c r="D76" s="123"/>
      <c r="E76" s="123"/>
      <c r="F76" s="123"/>
      <c r="G76" s="100"/>
      <c r="H76" s="120" t="s">
        <v>129</v>
      </c>
      <c r="I76" s="121"/>
      <c r="J76" s="113">
        <v>3.7</v>
      </c>
      <c r="K76" s="114"/>
      <c r="AF76" s="5"/>
      <c r="AG76" s="5"/>
      <c r="AH76" s="5"/>
      <c r="AI76" s="47"/>
      <c r="AJ76" s="48"/>
      <c r="AK76" s="46"/>
      <c r="AL76" s="46"/>
      <c r="AM76" s="5"/>
      <c r="AN76" s="47"/>
      <c r="AO76" s="48"/>
      <c r="AP76" s="5"/>
      <c r="AQ76" s="5"/>
      <c r="AR76" s="5"/>
      <c r="AS76" s="5"/>
      <c r="JY76" s="7"/>
      <c r="JZ76" s="7"/>
      <c r="KA76" s="7"/>
      <c r="KB76" s="7"/>
      <c r="KC76" s="7"/>
      <c r="KD76" s="7"/>
      <c r="KE76" s="7"/>
      <c r="KF76" s="7"/>
      <c r="KG76" s="7"/>
      <c r="KH76" s="7"/>
      <c r="KI76" s="7"/>
      <c r="KJ76" s="7"/>
      <c r="KK76" s="7"/>
      <c r="KL76" s="7"/>
      <c r="KM76" s="7"/>
      <c r="KN76" s="7"/>
      <c r="KO76" s="7"/>
      <c r="KP76" s="7"/>
      <c r="KQ76" s="7"/>
      <c r="KR76" s="7"/>
      <c r="KS76" s="7"/>
      <c r="KT76" s="7"/>
      <c r="KU76" s="7"/>
      <c r="KV76" s="7"/>
      <c r="KW76" s="7"/>
      <c r="KX76" s="7"/>
      <c r="KY76" s="7"/>
      <c r="KZ76" s="7"/>
      <c r="LA76" s="7"/>
      <c r="LB76" s="7"/>
      <c r="LC76" s="7"/>
      <c r="LD76" s="7"/>
      <c r="LE76" s="7"/>
      <c r="LF76" s="7"/>
      <c r="LG76" s="7"/>
      <c r="LH76" s="7"/>
      <c r="LI76" s="7"/>
      <c r="LJ76" s="7"/>
      <c r="LK76" s="7"/>
      <c r="LL76" s="7"/>
      <c r="LM76" s="7"/>
      <c r="LN76" s="7"/>
      <c r="LO76" s="7"/>
      <c r="LP76" s="7"/>
      <c r="LQ76" s="7"/>
      <c r="LR76" s="7"/>
      <c r="LS76" s="7"/>
      <c r="LT76" s="7"/>
      <c r="LU76" s="7"/>
      <c r="LV76" s="7"/>
      <c r="LW76" s="7"/>
      <c r="LX76" s="7"/>
      <c r="LY76" s="7"/>
      <c r="LZ76" s="7"/>
      <c r="MA76" s="7"/>
      <c r="MB76" s="7"/>
      <c r="MC76" s="7"/>
      <c r="MD76" s="7"/>
      <c r="ME76" s="7"/>
      <c r="MF76" s="7"/>
      <c r="MG76" s="7"/>
      <c r="MH76" s="7"/>
      <c r="MI76" s="7"/>
      <c r="MJ76" s="7"/>
      <c r="MK76" s="7"/>
      <c r="ML76" s="7"/>
      <c r="MM76" s="7"/>
      <c r="MN76" s="7"/>
      <c r="MO76" s="7"/>
      <c r="MP76" s="7"/>
      <c r="MQ76" s="7"/>
      <c r="MR76" s="7"/>
      <c r="MS76" s="7"/>
      <c r="MT76" s="7"/>
      <c r="MU76" s="7"/>
      <c r="MV76" s="7"/>
      <c r="MW76" s="7"/>
      <c r="MX76" s="7"/>
      <c r="MY76" s="7"/>
      <c r="MZ76" s="7"/>
      <c r="NA76" s="7"/>
      <c r="NB76" s="7"/>
      <c r="NC76" s="7"/>
      <c r="ND76" s="7"/>
      <c r="NE76" s="7"/>
      <c r="NF76" s="7"/>
      <c r="NG76" s="7"/>
      <c r="NH76" s="7"/>
      <c r="NI76" s="7"/>
      <c r="NJ76" s="7"/>
      <c r="NK76" s="7"/>
      <c r="NL76" s="7"/>
      <c r="NM76" s="7"/>
      <c r="NN76" s="7"/>
      <c r="NO76" s="7"/>
      <c r="NP76" s="7"/>
      <c r="NQ76" s="7"/>
      <c r="NR76" s="7"/>
      <c r="NS76" s="7"/>
      <c r="NT76" s="7"/>
      <c r="NU76" s="7"/>
      <c r="NV76" s="7"/>
      <c r="NW76" s="7"/>
      <c r="NX76" s="7"/>
      <c r="NY76" s="7"/>
      <c r="NZ76" s="7"/>
      <c r="OA76" s="7"/>
      <c r="OB76" s="7"/>
      <c r="OC76" s="7"/>
      <c r="OD76" s="7"/>
      <c r="OE76" s="7"/>
      <c r="OF76" s="7"/>
      <c r="OG76" s="7"/>
      <c r="OH76" s="7"/>
      <c r="OI76" s="7"/>
      <c r="OJ76" s="7"/>
      <c r="OK76" s="7"/>
      <c r="OL76" s="7"/>
      <c r="OM76" s="7"/>
      <c r="ON76" s="7"/>
      <c r="OO76" s="7"/>
      <c r="OP76" s="7"/>
      <c r="OQ76" s="7"/>
      <c r="OR76" s="7"/>
      <c r="OS76" s="7"/>
      <c r="OT76" s="7"/>
      <c r="OU76" s="7"/>
      <c r="OV76" s="7"/>
      <c r="OW76" s="7"/>
      <c r="OX76" s="7"/>
      <c r="OY76" s="7"/>
      <c r="OZ76" s="7"/>
      <c r="PA76" s="7"/>
      <c r="PB76" s="7"/>
      <c r="PC76" s="7"/>
      <c r="PD76" s="7"/>
      <c r="PE76" s="7"/>
      <c r="PF76" s="7"/>
      <c r="PG76" s="7"/>
      <c r="PH76" s="7"/>
      <c r="PI76" s="7"/>
      <c r="PJ76" s="7"/>
      <c r="PK76" s="7"/>
      <c r="PL76" s="7"/>
      <c r="PM76" s="7"/>
      <c r="PN76" s="7"/>
      <c r="PO76" s="7"/>
      <c r="PP76" s="7"/>
      <c r="PQ76" s="7"/>
      <c r="PR76" s="7"/>
      <c r="PS76" s="7"/>
      <c r="PT76" s="7"/>
      <c r="PU76" s="7"/>
      <c r="PV76" s="7"/>
      <c r="PW76" s="7"/>
      <c r="PX76" s="7"/>
      <c r="PY76" s="7"/>
      <c r="PZ76" s="7"/>
      <c r="QA76" s="7"/>
      <c r="QB76" s="7"/>
      <c r="QC76" s="7"/>
      <c r="QD76" s="7"/>
      <c r="QE76" s="7"/>
      <c r="QF76" s="7"/>
      <c r="QG76" s="7"/>
      <c r="QH76" s="7"/>
      <c r="QI76" s="7"/>
      <c r="QJ76" s="7"/>
      <c r="QK76" s="7"/>
      <c r="QL76" s="7"/>
      <c r="QM76" s="7"/>
      <c r="QN76" s="7"/>
      <c r="QO76" s="7"/>
    </row>
    <row r="77" spans="2:457" ht="16.95" customHeight="1" x14ac:dyDescent="0.3">
      <c r="B77" s="108" t="s">
        <v>312</v>
      </c>
      <c r="C77" s="109"/>
      <c r="D77" s="109"/>
      <c r="E77" s="109"/>
      <c r="F77" s="110"/>
      <c r="G77" s="100"/>
      <c r="H77" s="111" t="s">
        <v>12</v>
      </c>
      <c r="I77" s="112"/>
      <c r="J77" s="113">
        <v>0</v>
      </c>
      <c r="K77" s="114"/>
      <c r="AF77" s="5"/>
      <c r="AG77" s="5"/>
      <c r="AH77" s="5"/>
      <c r="AI77" s="47"/>
      <c r="AJ77" s="48"/>
      <c r="AK77" s="46"/>
      <c r="AL77" s="46"/>
      <c r="AM77" s="5"/>
      <c r="AN77" s="47"/>
      <c r="AO77" s="48"/>
      <c r="AP77" s="5"/>
      <c r="AQ77" s="5"/>
      <c r="AR77" s="5"/>
      <c r="AS77" s="5"/>
      <c r="JY77" s="7"/>
      <c r="JZ77" s="7"/>
      <c r="KA77" s="7"/>
      <c r="KB77" s="7"/>
      <c r="KC77" s="7"/>
      <c r="KD77" s="7"/>
      <c r="KE77" s="7"/>
      <c r="KF77" s="7"/>
      <c r="KG77" s="7"/>
      <c r="KH77" s="7"/>
      <c r="KI77" s="7"/>
      <c r="KJ77" s="7"/>
      <c r="KK77" s="7"/>
      <c r="KL77" s="7"/>
      <c r="KM77" s="7"/>
      <c r="KN77" s="7"/>
      <c r="KO77" s="7"/>
      <c r="KP77" s="7"/>
      <c r="KQ77" s="7"/>
      <c r="KR77" s="7"/>
      <c r="KS77" s="7"/>
      <c r="KT77" s="7"/>
      <c r="KU77" s="7"/>
      <c r="KV77" s="7"/>
      <c r="KW77" s="7"/>
      <c r="KX77" s="7"/>
      <c r="KY77" s="7"/>
      <c r="KZ77" s="7"/>
      <c r="LA77" s="7"/>
      <c r="LB77" s="7"/>
      <c r="LC77" s="7"/>
      <c r="LD77" s="7"/>
      <c r="LE77" s="7"/>
      <c r="LF77" s="7"/>
      <c r="LG77" s="7"/>
      <c r="LH77" s="7"/>
      <c r="LI77" s="7"/>
      <c r="LJ77" s="7"/>
      <c r="LK77" s="7"/>
      <c r="LL77" s="7"/>
      <c r="LM77" s="7"/>
      <c r="LN77" s="7"/>
      <c r="LO77" s="7"/>
      <c r="LP77" s="7"/>
      <c r="LQ77" s="7"/>
      <c r="LR77" s="7"/>
      <c r="LS77" s="7"/>
      <c r="LT77" s="7"/>
      <c r="LU77" s="7"/>
      <c r="LV77" s="7"/>
      <c r="LW77" s="7"/>
      <c r="LX77" s="7"/>
      <c r="LY77" s="7"/>
      <c r="LZ77" s="7"/>
      <c r="MA77" s="7"/>
      <c r="MB77" s="7"/>
      <c r="MC77" s="7"/>
      <c r="MD77" s="7"/>
      <c r="ME77" s="7"/>
      <c r="MF77" s="7"/>
      <c r="MG77" s="7"/>
      <c r="MH77" s="7"/>
      <c r="MI77" s="7"/>
      <c r="MJ77" s="7"/>
      <c r="MK77" s="7"/>
      <c r="ML77" s="7"/>
      <c r="MM77" s="7"/>
      <c r="MN77" s="7"/>
      <c r="MO77" s="7"/>
      <c r="MP77" s="7"/>
      <c r="MQ77" s="7"/>
      <c r="MR77" s="7"/>
      <c r="MS77" s="7"/>
      <c r="MT77" s="7"/>
      <c r="MU77" s="7"/>
      <c r="MV77" s="7"/>
      <c r="MW77" s="7"/>
      <c r="MX77" s="7"/>
      <c r="MY77" s="7"/>
      <c r="MZ77" s="7"/>
      <c r="NA77" s="7"/>
      <c r="NB77" s="7"/>
      <c r="NC77" s="7"/>
      <c r="ND77" s="7"/>
      <c r="NE77" s="7"/>
      <c r="NF77" s="7"/>
      <c r="NG77" s="7"/>
      <c r="NH77" s="7"/>
      <c r="NI77" s="7"/>
      <c r="NJ77" s="7"/>
      <c r="NK77" s="7"/>
      <c r="NL77" s="7"/>
      <c r="NM77" s="7"/>
      <c r="NN77" s="7"/>
      <c r="NO77" s="7"/>
      <c r="NP77" s="7"/>
      <c r="NQ77" s="7"/>
      <c r="NR77" s="7"/>
      <c r="NS77" s="7"/>
      <c r="NT77" s="7"/>
      <c r="NU77" s="7"/>
      <c r="NV77" s="7"/>
      <c r="NW77" s="7"/>
      <c r="NX77" s="7"/>
      <c r="NY77" s="7"/>
      <c r="NZ77" s="7"/>
      <c r="OA77" s="7"/>
      <c r="OB77" s="7"/>
      <c r="OC77" s="7"/>
      <c r="OD77" s="7"/>
      <c r="OE77" s="7"/>
      <c r="OF77" s="7"/>
      <c r="OG77" s="7"/>
      <c r="OH77" s="7"/>
      <c r="OI77" s="7"/>
      <c r="OJ77" s="7"/>
      <c r="OK77" s="7"/>
      <c r="OL77" s="7"/>
      <c r="OM77" s="7"/>
      <c r="ON77" s="7"/>
      <c r="OO77" s="7"/>
      <c r="OP77" s="7"/>
      <c r="OQ77" s="7"/>
      <c r="OR77" s="7"/>
      <c r="OS77" s="7"/>
      <c r="OT77" s="7"/>
      <c r="OU77" s="7"/>
      <c r="OV77" s="7"/>
      <c r="OW77" s="7"/>
      <c r="OX77" s="7"/>
      <c r="OY77" s="7"/>
      <c r="OZ77" s="7"/>
      <c r="PA77" s="7"/>
      <c r="PB77" s="7"/>
      <c r="PC77" s="7"/>
      <c r="PD77" s="7"/>
      <c r="PE77" s="7"/>
      <c r="PF77" s="7"/>
      <c r="PG77" s="7"/>
      <c r="PH77" s="7"/>
      <c r="PI77" s="7"/>
      <c r="PJ77" s="7"/>
      <c r="PK77" s="7"/>
      <c r="PL77" s="7"/>
      <c r="PM77" s="7"/>
      <c r="PN77" s="7"/>
      <c r="PO77" s="7"/>
      <c r="PP77" s="7"/>
      <c r="PQ77" s="7"/>
      <c r="PR77" s="7"/>
      <c r="PS77" s="7"/>
      <c r="PT77" s="7"/>
      <c r="PU77" s="7"/>
      <c r="PV77" s="7"/>
      <c r="PW77" s="7"/>
      <c r="PX77" s="7"/>
      <c r="PY77" s="7"/>
      <c r="PZ77" s="7"/>
      <c r="QA77" s="7"/>
      <c r="QB77" s="7"/>
      <c r="QC77" s="7"/>
      <c r="QD77" s="7"/>
      <c r="QE77" s="7"/>
      <c r="QF77" s="7"/>
      <c r="QG77" s="7"/>
      <c r="QH77" s="7"/>
      <c r="QI77" s="7"/>
      <c r="QJ77" s="7"/>
      <c r="QK77" s="7"/>
      <c r="QL77" s="7"/>
      <c r="QM77" s="7"/>
      <c r="QN77" s="7"/>
      <c r="QO77" s="7"/>
    </row>
    <row r="78" spans="2:457" ht="16.95" customHeight="1" x14ac:dyDescent="0.3">
      <c r="B78" s="108" t="s">
        <v>311</v>
      </c>
      <c r="C78" s="109"/>
      <c r="D78" s="109"/>
      <c r="E78" s="109"/>
      <c r="F78" s="110"/>
      <c r="G78" s="100"/>
      <c r="H78" s="111" t="s">
        <v>12</v>
      </c>
      <c r="I78" s="112"/>
      <c r="J78" s="113">
        <v>0</v>
      </c>
      <c r="K78" s="114"/>
      <c r="AF78" s="5"/>
      <c r="AG78" s="5"/>
      <c r="AH78" s="5"/>
      <c r="AI78" s="47"/>
      <c r="AJ78" s="48"/>
      <c r="AK78" s="46"/>
      <c r="AL78" s="46"/>
      <c r="AM78" s="5"/>
      <c r="AN78" s="47"/>
      <c r="AO78" s="48"/>
      <c r="AP78" s="5"/>
      <c r="AQ78" s="5"/>
      <c r="AR78" s="5"/>
      <c r="AS78" s="5"/>
      <c r="JY78" s="7"/>
      <c r="JZ78" s="7"/>
      <c r="KA78" s="7"/>
      <c r="KB78" s="7"/>
      <c r="KC78" s="7"/>
      <c r="KD78" s="7"/>
      <c r="KE78" s="7"/>
      <c r="KF78" s="7"/>
      <c r="KG78" s="7"/>
      <c r="KH78" s="7"/>
      <c r="KI78" s="7"/>
      <c r="KJ78" s="7"/>
      <c r="KK78" s="7"/>
      <c r="KL78" s="7"/>
      <c r="KM78" s="7"/>
      <c r="KN78" s="7"/>
      <c r="KO78" s="7"/>
      <c r="KP78" s="7"/>
      <c r="KQ78" s="7"/>
      <c r="KR78" s="7"/>
      <c r="KS78" s="7"/>
      <c r="KT78" s="7"/>
      <c r="KU78" s="7"/>
      <c r="KV78" s="7"/>
      <c r="KW78" s="7"/>
      <c r="KX78" s="7"/>
      <c r="KY78" s="7"/>
      <c r="KZ78" s="7"/>
      <c r="LA78" s="7"/>
      <c r="LB78" s="7"/>
      <c r="LC78" s="7"/>
      <c r="LD78" s="7"/>
      <c r="LE78" s="7"/>
      <c r="LF78" s="7"/>
      <c r="LG78" s="7"/>
      <c r="LH78" s="7"/>
      <c r="LI78" s="7"/>
      <c r="LJ78" s="7"/>
      <c r="LK78" s="7"/>
      <c r="LL78" s="7"/>
      <c r="LM78" s="7"/>
      <c r="LN78" s="7"/>
      <c r="LO78" s="7"/>
      <c r="LP78" s="7"/>
      <c r="LQ78" s="7"/>
      <c r="LR78" s="7"/>
      <c r="LS78" s="7"/>
      <c r="LT78" s="7"/>
      <c r="LU78" s="7"/>
      <c r="LV78" s="7"/>
      <c r="LW78" s="7"/>
      <c r="LX78" s="7"/>
      <c r="LY78" s="7"/>
      <c r="LZ78" s="7"/>
      <c r="MA78" s="7"/>
      <c r="MB78" s="7"/>
      <c r="MC78" s="7"/>
      <c r="MD78" s="7"/>
      <c r="ME78" s="7"/>
      <c r="MF78" s="7"/>
      <c r="MG78" s="7"/>
      <c r="MH78" s="7"/>
      <c r="MI78" s="7"/>
      <c r="MJ78" s="7"/>
      <c r="MK78" s="7"/>
      <c r="ML78" s="7"/>
      <c r="MM78" s="7"/>
      <c r="MN78" s="7"/>
      <c r="MO78" s="7"/>
      <c r="MP78" s="7"/>
      <c r="MQ78" s="7"/>
      <c r="MR78" s="7"/>
      <c r="MS78" s="7"/>
      <c r="MT78" s="7"/>
      <c r="MU78" s="7"/>
      <c r="MV78" s="7"/>
      <c r="MW78" s="7"/>
      <c r="MX78" s="7"/>
      <c r="MY78" s="7"/>
      <c r="MZ78" s="7"/>
      <c r="NA78" s="7"/>
      <c r="NB78" s="7"/>
      <c r="NC78" s="7"/>
      <c r="ND78" s="7"/>
      <c r="NE78" s="7"/>
      <c r="NF78" s="7"/>
      <c r="NG78" s="7"/>
      <c r="NH78" s="7"/>
      <c r="NI78" s="7"/>
      <c r="NJ78" s="7"/>
      <c r="NK78" s="7"/>
      <c r="NL78" s="7"/>
      <c r="NM78" s="7"/>
      <c r="NN78" s="7"/>
      <c r="NO78" s="7"/>
      <c r="NP78" s="7"/>
      <c r="NQ78" s="7"/>
      <c r="NR78" s="7"/>
      <c r="NS78" s="7"/>
      <c r="NT78" s="7"/>
      <c r="NU78" s="7"/>
      <c r="NV78" s="7"/>
      <c r="NW78" s="7"/>
      <c r="NX78" s="7"/>
      <c r="NY78" s="7"/>
      <c r="NZ78" s="7"/>
      <c r="OA78" s="7"/>
      <c r="OB78" s="7"/>
      <c r="OC78" s="7"/>
      <c r="OD78" s="7"/>
      <c r="OE78" s="7"/>
      <c r="OF78" s="7"/>
      <c r="OG78" s="7"/>
      <c r="OH78" s="7"/>
      <c r="OI78" s="7"/>
      <c r="OJ78" s="7"/>
      <c r="OK78" s="7"/>
      <c r="OL78" s="7"/>
      <c r="OM78" s="7"/>
      <c r="ON78" s="7"/>
      <c r="OO78" s="7"/>
      <c r="OP78" s="7"/>
      <c r="OQ78" s="7"/>
      <c r="OR78" s="7"/>
      <c r="OS78" s="7"/>
      <c r="OT78" s="7"/>
      <c r="OU78" s="7"/>
      <c r="OV78" s="7"/>
      <c r="OW78" s="7"/>
      <c r="OX78" s="7"/>
      <c r="OY78" s="7"/>
      <c r="OZ78" s="7"/>
      <c r="PA78" s="7"/>
      <c r="PB78" s="7"/>
      <c r="PC78" s="7"/>
      <c r="PD78" s="7"/>
      <c r="PE78" s="7"/>
      <c r="PF78" s="7"/>
      <c r="PG78" s="7"/>
      <c r="PH78" s="7"/>
      <c r="PI78" s="7"/>
      <c r="PJ78" s="7"/>
      <c r="PK78" s="7"/>
      <c r="PL78" s="7"/>
      <c r="PM78" s="7"/>
      <c r="PN78" s="7"/>
      <c r="PO78" s="7"/>
      <c r="PP78" s="7"/>
      <c r="PQ78" s="7"/>
      <c r="PR78" s="7"/>
      <c r="PS78" s="7"/>
      <c r="PT78" s="7"/>
      <c r="PU78" s="7"/>
      <c r="PV78" s="7"/>
      <c r="PW78" s="7"/>
      <c r="PX78" s="7"/>
      <c r="PY78" s="7"/>
      <c r="PZ78" s="7"/>
      <c r="QA78" s="7"/>
      <c r="QB78" s="7"/>
      <c r="QC78" s="7"/>
      <c r="QD78" s="7"/>
      <c r="QE78" s="7"/>
      <c r="QF78" s="7"/>
      <c r="QG78" s="7"/>
      <c r="QH78" s="7"/>
      <c r="QI78" s="7"/>
      <c r="QJ78" s="7"/>
      <c r="QK78" s="7"/>
      <c r="QL78" s="7"/>
      <c r="QM78" s="7"/>
      <c r="QN78" s="7"/>
      <c r="QO78" s="7"/>
    </row>
    <row r="79" spans="2:457" ht="16.95" customHeight="1" thickBot="1" x14ac:dyDescent="0.35">
      <c r="B79" s="102" t="s">
        <v>313</v>
      </c>
      <c r="C79" s="103"/>
      <c r="D79" s="103"/>
      <c r="E79" s="103"/>
      <c r="F79" s="103"/>
      <c r="G79" s="101"/>
      <c r="H79" s="104" t="s">
        <v>12</v>
      </c>
      <c r="I79" s="105"/>
      <c r="J79" s="106">
        <v>0</v>
      </c>
      <c r="K79" s="107"/>
      <c r="AF79" s="5"/>
      <c r="AG79" s="5"/>
      <c r="AH79" s="5"/>
      <c r="AI79" s="47"/>
      <c r="AJ79" s="48"/>
      <c r="AK79" s="46"/>
      <c r="AL79" s="46"/>
      <c r="AM79" s="5"/>
      <c r="AN79" s="47"/>
      <c r="AO79" s="48"/>
      <c r="AP79" s="5"/>
      <c r="AQ79" s="5"/>
      <c r="AR79" s="5"/>
      <c r="AS79" s="5"/>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7"/>
      <c r="ND79" s="7"/>
      <c r="NE79" s="7"/>
      <c r="NF79" s="7"/>
      <c r="NG79" s="7"/>
      <c r="NH79" s="7"/>
      <c r="NI79" s="7"/>
      <c r="NJ79" s="7"/>
      <c r="NK79" s="7"/>
      <c r="NL79" s="7"/>
      <c r="NM79" s="7"/>
      <c r="NN79" s="7"/>
      <c r="NO79" s="7"/>
      <c r="NP79" s="7"/>
      <c r="NQ79" s="7"/>
      <c r="NR79" s="7"/>
      <c r="NS79" s="7"/>
      <c r="NT79" s="7"/>
      <c r="NU79" s="7"/>
      <c r="NV79" s="7"/>
      <c r="NW79" s="7"/>
      <c r="NX79" s="7"/>
      <c r="NY79" s="7"/>
      <c r="NZ79" s="7"/>
      <c r="OA79" s="7"/>
      <c r="OB79" s="7"/>
      <c r="OC79" s="7"/>
      <c r="OD79" s="7"/>
      <c r="OE79" s="7"/>
      <c r="OF79" s="7"/>
      <c r="OG79" s="7"/>
      <c r="OH79" s="7"/>
      <c r="OI79" s="7"/>
      <c r="OJ79" s="7"/>
      <c r="OK79" s="7"/>
      <c r="OL79" s="7"/>
      <c r="OM79" s="7"/>
      <c r="ON79" s="7"/>
      <c r="OO79" s="7"/>
      <c r="OP79" s="7"/>
      <c r="OQ79" s="7"/>
      <c r="OR79" s="7"/>
      <c r="OS79" s="7"/>
      <c r="OT79" s="7"/>
      <c r="OU79" s="7"/>
      <c r="OV79" s="7"/>
      <c r="OW79" s="7"/>
      <c r="OX79" s="7"/>
      <c r="OY79" s="7"/>
      <c r="OZ79" s="7"/>
      <c r="PA79" s="7"/>
      <c r="PB79" s="7"/>
      <c r="PC79" s="7"/>
      <c r="PD79" s="7"/>
      <c r="PE79" s="7"/>
      <c r="PF79" s="7"/>
      <c r="PG79" s="7"/>
      <c r="PH79" s="7"/>
      <c r="PI79" s="7"/>
      <c r="PJ79" s="7"/>
      <c r="PK79" s="7"/>
      <c r="PL79" s="7"/>
      <c r="PM79" s="7"/>
      <c r="PN79" s="7"/>
      <c r="PO79" s="7"/>
      <c r="PP79" s="7"/>
      <c r="PQ79" s="7"/>
      <c r="PR79" s="7"/>
      <c r="PS79" s="7"/>
      <c r="PT79" s="7"/>
      <c r="PU79" s="7"/>
      <c r="PV79" s="7"/>
      <c r="PW79" s="7"/>
      <c r="PX79" s="7"/>
      <c r="PY79" s="7"/>
      <c r="PZ79" s="7"/>
      <c r="QA79" s="7"/>
      <c r="QB79" s="7"/>
      <c r="QC79" s="7"/>
      <c r="QD79" s="7"/>
      <c r="QE79" s="7"/>
      <c r="QF79" s="7"/>
      <c r="QG79" s="7"/>
      <c r="QH79" s="7"/>
      <c r="QI79" s="7"/>
      <c r="QJ79" s="7"/>
      <c r="QK79" s="7"/>
      <c r="QL79" s="7"/>
      <c r="QM79" s="7"/>
      <c r="QN79" s="7"/>
      <c r="QO79" s="7"/>
    </row>
    <row r="80" spans="2:457" ht="16.95" customHeight="1" thickBot="1" x14ac:dyDescent="0.35">
      <c r="B80" s="89" t="s">
        <v>314</v>
      </c>
      <c r="C80" s="90"/>
      <c r="D80" s="90"/>
      <c r="E80" s="90"/>
      <c r="F80" s="90"/>
      <c r="G80" s="91"/>
      <c r="H80" s="83" t="s">
        <v>129</v>
      </c>
      <c r="I80" s="84"/>
      <c r="J80" s="131">
        <f>BG18</f>
        <v>1</v>
      </c>
      <c r="K80" s="132"/>
      <c r="AF80" s="5"/>
      <c r="AG80" s="5"/>
      <c r="AH80" s="5"/>
      <c r="AI80" s="47"/>
      <c r="AJ80" s="48"/>
      <c r="AK80" s="46"/>
      <c r="AL80" s="46"/>
      <c r="AM80" s="5"/>
      <c r="AN80" s="47"/>
      <c r="AO80" s="48"/>
      <c r="AP80" s="5"/>
      <c r="AQ80" s="5"/>
      <c r="AR80" s="5"/>
      <c r="AS80" s="5"/>
      <c r="JY80" s="7"/>
      <c r="JZ80" s="7"/>
      <c r="KA80" s="7"/>
      <c r="KB80" s="7"/>
      <c r="KC80" s="7"/>
      <c r="KD80" s="7"/>
      <c r="KE80" s="7"/>
      <c r="KF80" s="7"/>
      <c r="KG80" s="7"/>
      <c r="KH80" s="7"/>
      <c r="KI80" s="7"/>
      <c r="KJ80" s="7"/>
      <c r="KK80" s="7"/>
      <c r="KL80" s="7"/>
      <c r="KM80" s="7"/>
      <c r="KN80" s="7"/>
      <c r="KO80" s="7"/>
      <c r="KP80" s="7"/>
      <c r="KQ80" s="7"/>
      <c r="KR80" s="7"/>
      <c r="KS80" s="7"/>
      <c r="KT80" s="7"/>
      <c r="KU80" s="7"/>
      <c r="KV80" s="7"/>
      <c r="KW80" s="7"/>
      <c r="KX80" s="7"/>
      <c r="KY80" s="7"/>
      <c r="KZ80" s="7"/>
      <c r="LA80" s="7"/>
      <c r="LB80" s="7"/>
      <c r="LC80" s="7"/>
      <c r="LD80" s="7"/>
      <c r="LE80" s="7"/>
      <c r="LF80" s="7"/>
      <c r="LG80" s="7"/>
      <c r="LH80" s="7"/>
      <c r="LI80" s="7"/>
      <c r="LJ80" s="7"/>
      <c r="LK80" s="7"/>
      <c r="LL80" s="7"/>
      <c r="LM80" s="7"/>
      <c r="LN80" s="7"/>
      <c r="LO80" s="7"/>
      <c r="LP80" s="7"/>
      <c r="LQ80" s="7"/>
      <c r="LR80" s="7"/>
      <c r="LS80" s="7"/>
      <c r="LT80" s="7"/>
      <c r="LU80" s="7"/>
      <c r="LV80" s="7"/>
      <c r="LW80" s="7"/>
      <c r="LX80" s="7"/>
      <c r="LY80" s="7"/>
      <c r="LZ80" s="7"/>
      <c r="MA80" s="7"/>
      <c r="MB80" s="7"/>
      <c r="MC80" s="7"/>
      <c r="MD80" s="7"/>
      <c r="ME80" s="7"/>
      <c r="MF80" s="7"/>
      <c r="MG80" s="7"/>
      <c r="MH80" s="7"/>
      <c r="MI80" s="7"/>
      <c r="MJ80" s="7"/>
      <c r="MK80" s="7"/>
      <c r="ML80" s="7"/>
      <c r="MM80" s="7"/>
      <c r="MN80" s="7"/>
      <c r="MO80" s="7"/>
      <c r="MP80" s="7"/>
      <c r="MQ80" s="7"/>
      <c r="MR80" s="7"/>
      <c r="MS80" s="7"/>
      <c r="MT80" s="7"/>
      <c r="MU80" s="7"/>
      <c r="MV80" s="7"/>
      <c r="MW80" s="7"/>
      <c r="MX80" s="7"/>
      <c r="MY80" s="7"/>
      <c r="MZ80" s="7"/>
      <c r="NA80" s="7"/>
      <c r="NB80" s="7"/>
      <c r="NC80" s="7"/>
      <c r="ND80" s="7"/>
      <c r="NE80" s="7"/>
      <c r="NF80" s="7"/>
      <c r="NG80" s="7"/>
      <c r="NH80" s="7"/>
      <c r="NI80" s="7"/>
      <c r="NJ80" s="7"/>
      <c r="NK80" s="7"/>
      <c r="NL80" s="7"/>
      <c r="NM80" s="7"/>
      <c r="NN80" s="7"/>
      <c r="NO80" s="7"/>
      <c r="NP80" s="7"/>
      <c r="NQ80" s="7"/>
      <c r="NR80" s="7"/>
      <c r="NS80" s="7"/>
      <c r="NT80" s="7"/>
      <c r="NU80" s="7"/>
      <c r="NV80" s="7"/>
      <c r="NW80" s="7"/>
      <c r="NX80" s="7"/>
      <c r="NY80" s="7"/>
      <c r="NZ80" s="7"/>
      <c r="OA80" s="7"/>
      <c r="OB80" s="7"/>
      <c r="OC80" s="7"/>
      <c r="OD80" s="7"/>
      <c r="OE80" s="7"/>
      <c r="OF80" s="7"/>
      <c r="OG80" s="7"/>
      <c r="OH80" s="7"/>
      <c r="OI80" s="7"/>
      <c r="OJ80" s="7"/>
      <c r="OK80" s="7"/>
      <c r="OL80" s="7"/>
      <c r="OM80" s="7"/>
      <c r="ON80" s="7"/>
      <c r="OO80" s="7"/>
      <c r="OP80" s="7"/>
      <c r="OQ80" s="7"/>
      <c r="OR80" s="7"/>
      <c r="OS80" s="7"/>
      <c r="OT80" s="7"/>
      <c r="OU80" s="7"/>
      <c r="OV80" s="7"/>
      <c r="OW80" s="7"/>
      <c r="OX80" s="7"/>
      <c r="OY80" s="7"/>
      <c r="OZ80" s="7"/>
      <c r="PA80" s="7"/>
      <c r="PB80" s="7"/>
      <c r="PC80" s="7"/>
      <c r="PD80" s="7"/>
      <c r="PE80" s="7"/>
      <c r="PF80" s="7"/>
      <c r="PG80" s="7"/>
      <c r="PH80" s="7"/>
      <c r="PI80" s="7"/>
      <c r="PJ80" s="7"/>
      <c r="PK80" s="7"/>
      <c r="PL80" s="7"/>
      <c r="PM80" s="7"/>
      <c r="PN80" s="7"/>
      <c r="PO80" s="7"/>
      <c r="PP80" s="7"/>
      <c r="PQ80" s="7"/>
      <c r="PR80" s="7"/>
      <c r="PS80" s="7"/>
      <c r="PT80" s="7"/>
      <c r="PU80" s="7"/>
      <c r="PV80" s="7"/>
      <c r="PW80" s="7"/>
      <c r="PX80" s="7"/>
      <c r="PY80" s="7"/>
      <c r="PZ80" s="7"/>
      <c r="QA80" s="7"/>
      <c r="QB80" s="7"/>
      <c r="QC80" s="7"/>
      <c r="QD80" s="7"/>
      <c r="QE80" s="7"/>
      <c r="QF80" s="7"/>
      <c r="QG80" s="7"/>
      <c r="QH80" s="7"/>
      <c r="QI80" s="7"/>
      <c r="QJ80" s="7"/>
      <c r="QK80" s="7"/>
      <c r="QL80" s="7"/>
      <c r="QM80" s="7"/>
      <c r="QN80" s="7"/>
      <c r="QO80" s="7"/>
    </row>
    <row r="81" spans="2:45" ht="19.2" thickBot="1" x14ac:dyDescent="0.35">
      <c r="AF81" s="5"/>
      <c r="AG81" s="5"/>
      <c r="AH81" s="5"/>
      <c r="AI81" s="5"/>
      <c r="AJ81" s="5"/>
      <c r="AK81" s="5"/>
      <c r="AL81" s="5"/>
      <c r="AM81" s="5"/>
      <c r="AN81" s="5"/>
      <c r="AO81" s="5"/>
      <c r="AP81" s="5"/>
      <c r="AQ81" s="5"/>
      <c r="AR81" s="5"/>
      <c r="AS81" s="5"/>
    </row>
    <row r="82" spans="2:45" x14ac:dyDescent="0.3">
      <c r="B82" s="179" t="s">
        <v>328</v>
      </c>
      <c r="C82" s="180"/>
      <c r="D82" s="180"/>
      <c r="E82" s="180"/>
      <c r="F82" s="180"/>
      <c r="G82" s="180"/>
      <c r="H82" s="180"/>
      <c r="I82" s="180"/>
      <c r="J82" s="180"/>
      <c r="K82" s="181"/>
      <c r="AF82" s="5"/>
      <c r="AG82" s="5"/>
      <c r="AH82" s="5"/>
      <c r="AI82" s="5"/>
      <c r="AJ82" s="5"/>
      <c r="AK82" s="5"/>
      <c r="AL82" s="5"/>
      <c r="AM82" s="5"/>
      <c r="AN82" s="5"/>
      <c r="AO82" s="5"/>
      <c r="AP82" s="5"/>
      <c r="AQ82" s="5"/>
      <c r="AR82" s="5"/>
      <c r="AS82" s="5"/>
    </row>
    <row r="83" spans="2:45" ht="30" customHeight="1" x14ac:dyDescent="0.3">
      <c r="B83" s="184" t="s">
        <v>330</v>
      </c>
      <c r="C83" s="185"/>
      <c r="D83" s="185"/>
      <c r="E83" s="185"/>
      <c r="F83" s="185"/>
      <c r="G83" s="185"/>
      <c r="H83" s="185"/>
      <c r="I83" s="189" t="str">
        <f>AE18</f>
        <v>-</v>
      </c>
      <c r="J83" s="186" t="s">
        <v>331</v>
      </c>
      <c r="K83" s="187"/>
      <c r="AF83" s="5"/>
      <c r="AG83" s="5"/>
      <c r="AH83" s="5"/>
      <c r="AI83" s="5"/>
      <c r="AJ83" s="5"/>
      <c r="AK83" s="5"/>
      <c r="AL83" s="5"/>
      <c r="AM83" s="5"/>
      <c r="AN83" s="5"/>
      <c r="AO83" s="5"/>
      <c r="AP83" s="5"/>
      <c r="AQ83" s="5"/>
      <c r="AR83" s="5"/>
      <c r="AS83" s="5"/>
    </row>
    <row r="84" spans="2:45" ht="30" customHeight="1" x14ac:dyDescent="0.3">
      <c r="B84" s="182" t="s">
        <v>329</v>
      </c>
      <c r="C84" s="183"/>
      <c r="D84" s="183"/>
      <c r="E84" s="183"/>
      <c r="F84" s="183"/>
      <c r="G84" s="183"/>
      <c r="H84" s="183"/>
      <c r="I84" s="76" t="str">
        <f>AE19</f>
        <v>-</v>
      </c>
      <c r="J84" s="183" t="s">
        <v>332</v>
      </c>
      <c r="K84" s="188"/>
      <c r="AF84" s="5"/>
      <c r="AG84" s="5"/>
      <c r="AH84" s="5"/>
      <c r="AI84" s="5"/>
      <c r="AJ84" s="5"/>
      <c r="AK84" s="5"/>
      <c r="AL84" s="5"/>
      <c r="AM84" s="5"/>
      <c r="AN84" s="5"/>
      <c r="AO84" s="5"/>
      <c r="AP84" s="5"/>
      <c r="AQ84" s="5"/>
      <c r="AR84" s="5"/>
      <c r="AS84" s="5"/>
    </row>
    <row r="85" spans="2:45" ht="30" customHeight="1" x14ac:dyDescent="0.3">
      <c r="B85" s="182" t="s">
        <v>334</v>
      </c>
      <c r="C85" s="183"/>
      <c r="D85" s="183"/>
      <c r="E85" s="183"/>
      <c r="F85" s="183"/>
      <c r="G85" s="183"/>
      <c r="H85" s="183"/>
      <c r="I85" s="76" t="str">
        <f>AE20</f>
        <v>-</v>
      </c>
      <c r="J85" s="183" t="s">
        <v>332</v>
      </c>
      <c r="K85" s="188"/>
      <c r="AF85" s="5"/>
      <c r="AG85" s="5"/>
      <c r="AH85" s="5"/>
      <c r="AI85" s="5"/>
      <c r="AJ85" s="5"/>
      <c r="AK85" s="5"/>
      <c r="AL85" s="5"/>
      <c r="AM85" s="5"/>
      <c r="AN85" s="5"/>
      <c r="AO85" s="5"/>
      <c r="AP85" s="5"/>
      <c r="AQ85" s="5"/>
      <c r="AR85" s="5"/>
      <c r="AS85" s="5"/>
    </row>
    <row r="86" spans="2:45" ht="24" customHeight="1" x14ac:dyDescent="0.3">
      <c r="B86" s="56"/>
      <c r="C86" s="57"/>
      <c r="D86" s="58"/>
      <c r="E86" s="57"/>
      <c r="F86" s="57"/>
      <c r="G86" s="57"/>
      <c r="H86" s="57"/>
      <c r="I86" s="57"/>
      <c r="J86" s="57"/>
      <c r="K86" s="59"/>
      <c r="AF86" s="5"/>
      <c r="AG86" s="5"/>
      <c r="AH86" s="5"/>
      <c r="AI86" s="5"/>
      <c r="AJ86" s="5"/>
      <c r="AK86" s="5"/>
      <c r="AL86" s="5"/>
      <c r="AM86" s="5"/>
      <c r="AN86" s="5"/>
      <c r="AO86" s="5"/>
      <c r="AP86" s="5"/>
      <c r="AQ86" s="5"/>
      <c r="AR86" s="5"/>
      <c r="AS86" s="5"/>
    </row>
    <row r="87" spans="2:45" ht="75.599999999999994" customHeight="1" x14ac:dyDescent="0.3">
      <c r="B87" s="167" t="s">
        <v>333</v>
      </c>
      <c r="C87" s="168"/>
      <c r="D87" s="168"/>
      <c r="E87" s="168"/>
      <c r="F87" s="168"/>
      <c r="G87" s="168"/>
      <c r="H87" s="168"/>
      <c r="I87" s="168"/>
      <c r="J87" s="168"/>
      <c r="K87" s="169"/>
      <c r="AF87" s="5"/>
      <c r="AG87" s="5"/>
      <c r="AH87" s="5"/>
      <c r="AI87" s="5"/>
      <c r="AJ87" s="5"/>
      <c r="AK87" s="5"/>
      <c r="AL87" s="5"/>
      <c r="AM87" s="5"/>
      <c r="AN87" s="5"/>
      <c r="AO87" s="5"/>
      <c r="AP87" s="5"/>
      <c r="AQ87" s="5"/>
      <c r="AR87" s="5"/>
      <c r="AS87" s="5"/>
    </row>
    <row r="88" spans="2:45" ht="24" customHeight="1" x14ac:dyDescent="0.3">
      <c r="B88" s="56"/>
      <c r="C88" s="57"/>
      <c r="D88" s="58"/>
      <c r="E88" s="57"/>
      <c r="F88" s="57"/>
      <c r="G88" s="57"/>
      <c r="H88" s="57"/>
      <c r="I88" s="57"/>
      <c r="J88" s="57"/>
      <c r="K88" s="59"/>
      <c r="AF88" s="5"/>
      <c r="AG88" s="5"/>
      <c r="AH88" s="5"/>
      <c r="AI88" s="5"/>
      <c r="AJ88" s="5"/>
      <c r="AK88" s="5"/>
      <c r="AL88" s="5"/>
      <c r="AM88" s="5"/>
      <c r="AN88" s="5"/>
      <c r="AO88" s="5"/>
      <c r="AP88" s="5"/>
      <c r="AQ88" s="5"/>
      <c r="AR88" s="5"/>
      <c r="AS88" s="5"/>
    </row>
    <row r="89" spans="2:45" ht="57.6" customHeight="1" x14ac:dyDescent="0.3">
      <c r="B89" s="167" t="s">
        <v>335</v>
      </c>
      <c r="C89" s="168"/>
      <c r="D89" s="168"/>
      <c r="E89" s="168"/>
      <c r="F89" s="168"/>
      <c r="G89" s="168"/>
      <c r="H89" s="168"/>
      <c r="I89" s="168"/>
      <c r="J89" s="168"/>
      <c r="K89" s="169"/>
      <c r="AF89" s="5"/>
      <c r="AG89" s="5"/>
      <c r="AH89" s="5"/>
      <c r="AI89" s="5"/>
      <c r="AJ89" s="5"/>
      <c r="AK89" s="5"/>
      <c r="AL89" s="5"/>
      <c r="AM89" s="5"/>
      <c r="AN89" s="5"/>
      <c r="AO89" s="5"/>
      <c r="AP89" s="5"/>
      <c r="AQ89" s="5"/>
      <c r="AR89" s="5"/>
      <c r="AS89" s="5"/>
    </row>
    <row r="90" spans="2:45" ht="24" customHeight="1" x14ac:dyDescent="0.3">
      <c r="B90" s="56"/>
      <c r="C90" s="57"/>
      <c r="D90" s="58"/>
      <c r="E90" s="57"/>
      <c r="F90" s="57"/>
      <c r="G90" s="57"/>
      <c r="H90" s="57"/>
      <c r="I90" s="57"/>
      <c r="J90" s="57"/>
      <c r="K90" s="59"/>
      <c r="AF90" s="5"/>
      <c r="AG90" s="5"/>
      <c r="AH90" s="5"/>
      <c r="AI90" s="5"/>
      <c r="AJ90" s="5"/>
      <c r="AK90" s="5"/>
      <c r="AL90" s="5"/>
      <c r="AM90" s="5"/>
      <c r="AN90" s="5"/>
      <c r="AO90" s="5"/>
      <c r="AP90" s="5"/>
      <c r="AQ90" s="5"/>
      <c r="AR90" s="5"/>
      <c r="AS90" s="5"/>
    </row>
    <row r="91" spans="2:45" ht="192" customHeight="1" x14ac:dyDescent="0.3">
      <c r="B91" s="167" t="s">
        <v>345</v>
      </c>
      <c r="C91" s="168"/>
      <c r="D91" s="168"/>
      <c r="E91" s="168"/>
      <c r="F91" s="168"/>
      <c r="G91" s="168"/>
      <c r="H91" s="168"/>
      <c r="I91" s="168"/>
      <c r="J91" s="168"/>
      <c r="K91" s="169"/>
      <c r="AF91" s="5"/>
      <c r="AG91" s="5"/>
      <c r="AH91" s="5"/>
      <c r="AI91" s="5"/>
      <c r="AJ91" s="5"/>
      <c r="AK91" s="5"/>
      <c r="AL91" s="5"/>
      <c r="AM91" s="5"/>
      <c r="AN91" s="5"/>
      <c r="AO91" s="5"/>
      <c r="AP91" s="5"/>
      <c r="AQ91" s="5"/>
      <c r="AR91" s="5"/>
      <c r="AS91" s="5"/>
    </row>
    <row r="92" spans="2:45" ht="24" customHeight="1" x14ac:dyDescent="0.3">
      <c r="B92" s="56"/>
      <c r="C92" s="57"/>
      <c r="D92" s="58"/>
      <c r="E92" s="57"/>
      <c r="F92" s="57"/>
      <c r="G92" s="57"/>
      <c r="H92" s="57"/>
      <c r="I92" s="57"/>
      <c r="J92" s="57"/>
      <c r="K92" s="59"/>
      <c r="AF92" s="5"/>
      <c r="AG92" s="5"/>
      <c r="AH92" s="5"/>
      <c r="AI92" s="5"/>
      <c r="AJ92" s="5"/>
      <c r="AK92" s="5"/>
      <c r="AL92" s="5"/>
      <c r="AM92" s="5"/>
      <c r="AN92" s="5"/>
      <c r="AO92" s="5"/>
      <c r="AP92" s="5"/>
      <c r="AQ92" s="5"/>
      <c r="AR92" s="5"/>
      <c r="AS92" s="5"/>
    </row>
    <row r="93" spans="2:45" ht="33" customHeight="1" x14ac:dyDescent="0.3">
      <c r="B93" s="167" t="s">
        <v>336</v>
      </c>
      <c r="C93" s="168"/>
      <c r="D93" s="168"/>
      <c r="E93" s="168"/>
      <c r="F93" s="168"/>
      <c r="G93" s="168"/>
      <c r="H93" s="168"/>
      <c r="I93" s="168"/>
      <c r="J93" s="168"/>
      <c r="K93" s="169"/>
      <c r="AF93" s="5"/>
      <c r="AG93" s="5"/>
      <c r="AH93" s="5"/>
      <c r="AI93" s="5"/>
      <c r="AJ93" s="5"/>
      <c r="AK93" s="5"/>
      <c r="AL93" s="5"/>
      <c r="AM93" s="5"/>
      <c r="AN93" s="5"/>
      <c r="AO93" s="5"/>
      <c r="AP93" s="5"/>
      <c r="AQ93" s="5"/>
      <c r="AR93" s="5"/>
      <c r="AS93" s="5"/>
    </row>
    <row r="94" spans="2:45" x14ac:dyDescent="0.3">
      <c r="B94" s="56"/>
      <c r="C94" s="57"/>
      <c r="D94" s="58"/>
      <c r="E94" s="57"/>
      <c r="F94" s="57"/>
      <c r="G94" s="57"/>
      <c r="H94" s="57"/>
      <c r="I94" s="57"/>
      <c r="J94" s="57"/>
      <c r="K94" s="59"/>
      <c r="AF94" s="5"/>
      <c r="AG94" s="5"/>
      <c r="AH94" s="5"/>
      <c r="AI94" s="5"/>
      <c r="AJ94" s="5"/>
      <c r="AK94" s="5"/>
      <c r="AL94" s="5"/>
      <c r="AM94" s="5"/>
      <c r="AN94" s="5"/>
      <c r="AO94" s="5"/>
      <c r="AP94" s="5"/>
      <c r="AQ94" s="5"/>
      <c r="AR94" s="5"/>
      <c r="AS94" s="5"/>
    </row>
    <row r="95" spans="2:45" x14ac:dyDescent="0.3">
      <c r="B95" s="56"/>
      <c r="C95" s="57"/>
      <c r="D95" s="58"/>
      <c r="E95" s="57"/>
      <c r="F95" s="57"/>
      <c r="G95" s="57"/>
      <c r="H95" s="170" t="s">
        <v>337</v>
      </c>
      <c r="I95" s="170"/>
      <c r="J95" s="170"/>
      <c r="K95" s="59"/>
      <c r="AF95" s="5"/>
      <c r="AG95" s="5"/>
      <c r="AH95" s="5"/>
      <c r="AI95" s="5"/>
      <c r="AJ95" s="5"/>
      <c r="AK95" s="5"/>
      <c r="AL95" s="5"/>
      <c r="AM95" s="5"/>
      <c r="AN95" s="5"/>
      <c r="AO95" s="5"/>
      <c r="AP95" s="5"/>
      <c r="AQ95" s="5"/>
      <c r="AR95" s="5"/>
      <c r="AS95" s="5"/>
    </row>
    <row r="96" spans="2:45" x14ac:dyDescent="0.3">
      <c r="B96" s="56"/>
      <c r="C96" s="57"/>
      <c r="D96" s="58"/>
      <c r="E96" s="57"/>
      <c r="F96" s="57"/>
      <c r="G96" s="57"/>
      <c r="H96" s="57"/>
      <c r="I96" s="171" t="s">
        <v>338</v>
      </c>
      <c r="J96" s="171"/>
      <c r="K96" s="59"/>
      <c r="AF96" s="5"/>
      <c r="AG96" s="5"/>
      <c r="AH96" s="5"/>
      <c r="AI96" s="5"/>
      <c r="AJ96" s="5"/>
      <c r="AK96" s="5"/>
      <c r="AL96" s="5"/>
      <c r="AM96" s="5"/>
      <c r="AN96" s="5"/>
      <c r="AO96" s="5"/>
      <c r="AP96" s="5"/>
      <c r="AQ96" s="5"/>
      <c r="AR96" s="5"/>
      <c r="AS96" s="5"/>
    </row>
    <row r="97" spans="2:45" x14ac:dyDescent="0.3">
      <c r="B97" s="56"/>
      <c r="C97" s="57"/>
      <c r="D97" s="58"/>
      <c r="E97" s="57"/>
      <c r="F97" s="57"/>
      <c r="G97" s="57"/>
      <c r="H97" s="57"/>
      <c r="I97" s="171" t="s">
        <v>339</v>
      </c>
      <c r="J97" s="171"/>
      <c r="K97" s="59"/>
      <c r="AF97" s="5"/>
      <c r="AG97" s="5"/>
      <c r="AH97" s="5"/>
      <c r="AI97" s="5"/>
      <c r="AJ97" s="5"/>
      <c r="AK97" s="5"/>
      <c r="AL97" s="5"/>
      <c r="AM97" s="5"/>
      <c r="AN97" s="5"/>
      <c r="AO97" s="5"/>
      <c r="AP97" s="5"/>
      <c r="AQ97" s="5"/>
      <c r="AR97" s="5"/>
      <c r="AS97" s="5"/>
    </row>
    <row r="98" spans="2:45" ht="17.399999999999999" customHeight="1" x14ac:dyDescent="0.3">
      <c r="B98" s="56"/>
      <c r="C98" s="57"/>
      <c r="D98" s="58"/>
      <c r="E98" s="57"/>
      <c r="F98" s="57"/>
      <c r="G98" s="57"/>
      <c r="H98" s="57"/>
      <c r="I98" s="171" t="s">
        <v>340</v>
      </c>
      <c r="J98" s="171"/>
      <c r="K98" s="59"/>
      <c r="AF98" s="5"/>
      <c r="AG98" s="5"/>
      <c r="AH98" s="5"/>
      <c r="AI98" s="5"/>
      <c r="AJ98" s="5"/>
      <c r="AK98" s="5"/>
      <c r="AL98" s="5"/>
      <c r="AM98" s="5"/>
      <c r="AN98" s="5"/>
      <c r="AO98" s="5"/>
      <c r="AP98" s="5"/>
      <c r="AQ98" s="5"/>
      <c r="AR98" s="5"/>
      <c r="AS98" s="5"/>
    </row>
    <row r="99" spans="2:45" ht="65.400000000000006" customHeight="1" thickBot="1" x14ac:dyDescent="0.35">
      <c r="B99" s="60"/>
      <c r="C99" s="61"/>
      <c r="D99" s="62"/>
      <c r="E99" s="61"/>
      <c r="F99" s="61"/>
      <c r="G99" s="61"/>
      <c r="H99" s="61"/>
      <c r="I99" s="61"/>
      <c r="J99" s="61"/>
      <c r="K99" s="63"/>
      <c r="AF99" s="5"/>
      <c r="AG99" s="5"/>
      <c r="AH99" s="5"/>
      <c r="AI99" s="5"/>
      <c r="AJ99" s="5"/>
      <c r="AK99" s="5"/>
      <c r="AL99" s="5"/>
      <c r="AM99" s="5"/>
      <c r="AN99" s="5"/>
      <c r="AO99" s="5"/>
      <c r="AP99" s="5"/>
      <c r="AQ99" s="5"/>
      <c r="AR99" s="5"/>
      <c r="AS99" s="5"/>
    </row>
    <row r="100" spans="2:45" x14ac:dyDescent="0.3">
      <c r="B100" s="54"/>
      <c r="C100" s="54"/>
      <c r="D100" s="55"/>
      <c r="E100" s="54"/>
      <c r="F100" s="54"/>
      <c r="G100" s="54"/>
      <c r="H100" s="54"/>
      <c r="I100" s="54"/>
      <c r="J100" s="54"/>
      <c r="K100" s="54"/>
      <c r="AF100" s="5"/>
      <c r="AG100" s="5"/>
      <c r="AH100" s="5"/>
      <c r="AI100" s="5"/>
      <c r="AJ100" s="5"/>
      <c r="AK100" s="5"/>
      <c r="AL100" s="5"/>
      <c r="AM100" s="5"/>
      <c r="AN100" s="5"/>
      <c r="AO100" s="5"/>
      <c r="AP100" s="5"/>
      <c r="AQ100" s="5"/>
      <c r="AR100" s="5"/>
      <c r="AS100" s="5"/>
    </row>
    <row r="101" spans="2:45" x14ac:dyDescent="0.3">
      <c r="B101" s="54"/>
      <c r="C101" s="54"/>
      <c r="D101" s="55"/>
      <c r="E101" s="54"/>
      <c r="F101" s="54"/>
      <c r="G101" s="54"/>
      <c r="H101" s="54"/>
      <c r="I101" s="54"/>
      <c r="J101" s="54"/>
      <c r="K101" s="54"/>
      <c r="AF101" s="5"/>
      <c r="AG101" s="5"/>
      <c r="AH101" s="5"/>
      <c r="AI101" s="5"/>
      <c r="AJ101" s="5"/>
      <c r="AK101" s="5"/>
      <c r="AL101" s="5"/>
      <c r="AM101" s="5"/>
      <c r="AN101" s="5"/>
      <c r="AO101" s="5"/>
      <c r="AP101" s="5"/>
      <c r="AQ101" s="5"/>
      <c r="AR101" s="5"/>
      <c r="AS101" s="5"/>
    </row>
    <row r="102" spans="2:45" x14ac:dyDescent="0.3">
      <c r="B102" s="54"/>
      <c r="C102" s="54"/>
      <c r="D102" s="55"/>
      <c r="E102" s="54"/>
      <c r="F102" s="54"/>
      <c r="G102" s="54"/>
      <c r="H102" s="54"/>
      <c r="I102" s="54"/>
      <c r="J102" s="54"/>
      <c r="K102" s="54"/>
      <c r="AF102" s="5"/>
      <c r="AG102" s="5"/>
      <c r="AH102" s="5"/>
      <c r="AI102" s="5"/>
      <c r="AJ102" s="5"/>
      <c r="AK102" s="5"/>
      <c r="AL102" s="5"/>
      <c r="AM102" s="5"/>
      <c r="AN102" s="5"/>
      <c r="AO102" s="5"/>
      <c r="AP102" s="5"/>
      <c r="AQ102" s="5"/>
      <c r="AR102" s="5"/>
      <c r="AS102" s="5"/>
    </row>
    <row r="103" spans="2:45" x14ac:dyDescent="0.3">
      <c r="B103" s="54"/>
      <c r="C103" s="54"/>
      <c r="D103" s="55"/>
      <c r="E103" s="54"/>
      <c r="F103" s="54"/>
      <c r="G103" s="54"/>
      <c r="H103" s="54"/>
      <c r="I103" s="54"/>
      <c r="J103" s="54"/>
      <c r="K103" s="54"/>
      <c r="AF103" s="5"/>
      <c r="AG103" s="5"/>
      <c r="AH103" s="5"/>
      <c r="AI103" s="5"/>
      <c r="AJ103" s="5"/>
      <c r="AK103" s="5"/>
      <c r="AL103" s="5"/>
      <c r="AM103" s="5"/>
      <c r="AN103" s="5"/>
      <c r="AO103" s="5"/>
      <c r="AP103" s="5"/>
      <c r="AQ103" s="5"/>
      <c r="AR103" s="5"/>
      <c r="AS103" s="5"/>
    </row>
    <row r="104" spans="2:45" x14ac:dyDescent="0.3">
      <c r="B104" s="54"/>
      <c r="C104" s="54"/>
      <c r="D104" s="55"/>
      <c r="E104" s="54"/>
      <c r="F104" s="54"/>
      <c r="G104" s="54"/>
      <c r="H104" s="54"/>
      <c r="I104" s="54"/>
      <c r="J104" s="54"/>
      <c r="K104" s="54"/>
      <c r="AF104" s="5"/>
      <c r="AG104" s="5"/>
      <c r="AH104" s="5"/>
      <c r="AI104" s="5"/>
      <c r="AJ104" s="5"/>
      <c r="AK104" s="5"/>
      <c r="AL104" s="5"/>
      <c r="AM104" s="5"/>
      <c r="AN104" s="5"/>
      <c r="AO104" s="5"/>
      <c r="AP104" s="5"/>
      <c r="AQ104" s="5"/>
      <c r="AR104" s="5"/>
      <c r="AS104" s="5"/>
    </row>
    <row r="105" spans="2:45" x14ac:dyDescent="0.3">
      <c r="B105" s="54"/>
      <c r="C105" s="54"/>
      <c r="D105" s="55"/>
      <c r="E105" s="54"/>
      <c r="F105" s="54"/>
      <c r="G105" s="54"/>
      <c r="H105" s="54"/>
      <c r="I105" s="54"/>
      <c r="J105" s="54"/>
      <c r="K105" s="54"/>
      <c r="AF105" s="5"/>
      <c r="AG105" s="5"/>
      <c r="AH105" s="5"/>
      <c r="AI105" s="5"/>
      <c r="AJ105" s="5"/>
      <c r="AK105" s="5"/>
      <c r="AL105" s="5"/>
      <c r="AM105" s="5"/>
      <c r="AN105" s="5"/>
      <c r="AO105" s="5"/>
      <c r="AP105" s="5"/>
      <c r="AQ105" s="5"/>
      <c r="AR105" s="5"/>
      <c r="AS105" s="5"/>
    </row>
    <row r="106" spans="2:45" x14ac:dyDescent="0.3">
      <c r="B106" s="54"/>
      <c r="C106" s="54"/>
      <c r="D106" s="55"/>
      <c r="E106" s="54"/>
      <c r="F106" s="54"/>
      <c r="G106" s="54"/>
      <c r="H106" s="54"/>
      <c r="I106" s="54"/>
      <c r="J106" s="54"/>
      <c r="K106" s="54"/>
      <c r="AF106" s="5"/>
      <c r="AG106" s="5"/>
      <c r="AH106" s="5"/>
      <c r="AI106" s="5"/>
      <c r="AJ106" s="5"/>
      <c r="AK106" s="5"/>
      <c r="AL106" s="5"/>
      <c r="AM106" s="5"/>
      <c r="AN106" s="5"/>
      <c r="AO106" s="5"/>
      <c r="AP106" s="5"/>
      <c r="AQ106" s="5"/>
      <c r="AR106" s="5"/>
      <c r="AS106" s="5"/>
    </row>
    <row r="107" spans="2:45" x14ac:dyDescent="0.3">
      <c r="B107" s="54"/>
      <c r="C107" s="54"/>
      <c r="D107" s="55"/>
      <c r="E107" s="54"/>
      <c r="F107" s="54"/>
      <c r="G107" s="54"/>
      <c r="H107" s="54"/>
      <c r="I107" s="54"/>
      <c r="J107" s="54"/>
      <c r="K107" s="54"/>
      <c r="AF107" s="5"/>
      <c r="AG107" s="5"/>
      <c r="AH107" s="5"/>
      <c r="AI107" s="5"/>
      <c r="AJ107" s="5"/>
      <c r="AK107" s="5"/>
      <c r="AL107" s="5"/>
      <c r="AM107" s="5"/>
      <c r="AN107" s="5"/>
      <c r="AO107" s="5"/>
      <c r="AP107" s="5"/>
      <c r="AQ107" s="5"/>
      <c r="AR107" s="5"/>
      <c r="AS107" s="5"/>
    </row>
    <row r="108" spans="2:45" x14ac:dyDescent="0.3">
      <c r="B108" s="54"/>
      <c r="C108" s="54"/>
      <c r="D108" s="55"/>
      <c r="E108" s="54"/>
      <c r="F108" s="54"/>
      <c r="G108" s="54"/>
      <c r="H108" s="54"/>
      <c r="I108" s="54"/>
      <c r="J108" s="54"/>
      <c r="K108" s="54"/>
      <c r="AF108" s="5"/>
      <c r="AG108" s="5"/>
      <c r="AH108" s="5"/>
      <c r="AI108" s="5"/>
      <c r="AJ108" s="5"/>
      <c r="AK108" s="5"/>
      <c r="AL108" s="5"/>
      <c r="AM108" s="5"/>
      <c r="AN108" s="5"/>
      <c r="AO108" s="5"/>
      <c r="AP108" s="5"/>
      <c r="AQ108" s="5"/>
      <c r="AR108" s="5"/>
      <c r="AS108" s="5"/>
    </row>
    <row r="109" spans="2:45" x14ac:dyDescent="0.3">
      <c r="B109" s="54"/>
      <c r="C109" s="54"/>
      <c r="D109" s="55"/>
      <c r="E109" s="54"/>
      <c r="F109" s="54"/>
      <c r="G109" s="54"/>
      <c r="H109" s="54"/>
      <c r="I109" s="54"/>
      <c r="J109" s="54"/>
      <c r="K109" s="54"/>
      <c r="AF109" s="5"/>
      <c r="AG109" s="5"/>
      <c r="AH109" s="5"/>
      <c r="AI109" s="5"/>
      <c r="AJ109" s="5"/>
      <c r="AK109" s="5"/>
      <c r="AL109" s="5"/>
      <c r="AM109" s="5"/>
      <c r="AN109" s="5"/>
      <c r="AO109" s="5"/>
      <c r="AP109" s="5"/>
      <c r="AQ109" s="5"/>
      <c r="AR109" s="5"/>
      <c r="AS109" s="5"/>
    </row>
    <row r="110" spans="2:45" x14ac:dyDescent="0.3">
      <c r="B110" s="54"/>
      <c r="C110" s="54"/>
      <c r="D110" s="55"/>
      <c r="E110" s="54"/>
      <c r="F110" s="54"/>
      <c r="G110" s="54"/>
      <c r="H110" s="54"/>
      <c r="I110" s="54"/>
      <c r="J110" s="54"/>
      <c r="K110" s="54"/>
      <c r="AF110" s="5"/>
      <c r="AG110" s="5"/>
      <c r="AH110" s="5"/>
      <c r="AI110" s="5"/>
      <c r="AJ110" s="5"/>
      <c r="AK110" s="5"/>
      <c r="AL110" s="5"/>
      <c r="AM110" s="5"/>
      <c r="AN110" s="5"/>
      <c r="AO110" s="5"/>
      <c r="AP110" s="5"/>
      <c r="AQ110" s="5"/>
      <c r="AR110" s="5"/>
      <c r="AS110" s="5"/>
    </row>
    <row r="111" spans="2:45" x14ac:dyDescent="0.3">
      <c r="B111" s="54"/>
      <c r="C111" s="54"/>
      <c r="D111" s="55"/>
      <c r="E111" s="54"/>
      <c r="F111" s="54"/>
      <c r="G111" s="54"/>
      <c r="H111" s="54"/>
      <c r="I111" s="54"/>
      <c r="J111" s="54"/>
      <c r="K111" s="54"/>
      <c r="AF111" s="5"/>
      <c r="AG111" s="5"/>
      <c r="AH111" s="5"/>
      <c r="AI111" s="5"/>
      <c r="AJ111" s="5"/>
      <c r="AK111" s="5"/>
      <c r="AL111" s="5"/>
      <c r="AM111" s="5"/>
      <c r="AN111" s="5"/>
      <c r="AO111" s="5"/>
      <c r="AP111" s="5"/>
      <c r="AQ111" s="5"/>
      <c r="AR111" s="5"/>
      <c r="AS111" s="5"/>
    </row>
    <row r="112" spans="2:45" x14ac:dyDescent="0.3">
      <c r="B112" s="54"/>
      <c r="C112" s="54"/>
      <c r="D112" s="55"/>
      <c r="E112" s="54"/>
      <c r="F112" s="54"/>
      <c r="G112" s="54"/>
      <c r="H112" s="54"/>
      <c r="I112" s="54"/>
      <c r="J112" s="54"/>
      <c r="K112" s="54"/>
      <c r="AF112" s="5"/>
      <c r="AG112" s="5"/>
      <c r="AH112" s="5"/>
      <c r="AI112" s="5"/>
      <c r="AJ112" s="5"/>
      <c r="AK112" s="5"/>
      <c r="AL112" s="5"/>
      <c r="AM112" s="5"/>
      <c r="AN112" s="5"/>
      <c r="AO112" s="5"/>
      <c r="AP112" s="5"/>
      <c r="AQ112" s="5"/>
      <c r="AR112" s="5"/>
      <c r="AS112" s="5"/>
    </row>
    <row r="113" spans="2:11" x14ac:dyDescent="0.3">
      <c r="B113" s="54"/>
      <c r="C113" s="54"/>
      <c r="D113" s="55"/>
      <c r="E113" s="54"/>
      <c r="F113" s="54"/>
      <c r="G113" s="54"/>
      <c r="H113" s="54"/>
      <c r="I113" s="54"/>
      <c r="J113" s="54"/>
      <c r="K113" s="54"/>
    </row>
    <row r="114" spans="2:11" x14ac:dyDescent="0.3">
      <c r="B114" s="54"/>
      <c r="C114" s="54"/>
      <c r="D114" s="55"/>
      <c r="E114" s="54"/>
      <c r="F114" s="54"/>
      <c r="G114" s="54"/>
      <c r="H114" s="54"/>
      <c r="I114" s="54"/>
      <c r="J114" s="54"/>
      <c r="K114" s="54"/>
    </row>
    <row r="115" spans="2:11" x14ac:dyDescent="0.3">
      <c r="B115" s="54"/>
      <c r="C115" s="54"/>
      <c r="D115" s="55"/>
      <c r="E115" s="54"/>
      <c r="F115" s="54"/>
      <c r="G115" s="54"/>
      <c r="H115" s="54"/>
      <c r="I115" s="54"/>
      <c r="J115" s="54"/>
      <c r="K115" s="54"/>
    </row>
    <row r="116" spans="2:11" x14ac:dyDescent="0.3">
      <c r="B116" s="54"/>
      <c r="C116" s="54"/>
      <c r="D116" s="55"/>
      <c r="E116" s="54"/>
      <c r="F116" s="54"/>
      <c r="G116" s="54"/>
      <c r="H116" s="54"/>
      <c r="I116" s="54"/>
      <c r="J116" s="54"/>
      <c r="K116" s="54"/>
    </row>
    <row r="117" spans="2:11" x14ac:dyDescent="0.3">
      <c r="B117" s="54"/>
      <c r="C117" s="54"/>
      <c r="D117" s="55"/>
      <c r="E117" s="54"/>
      <c r="F117" s="54"/>
      <c r="G117" s="54"/>
      <c r="H117" s="54"/>
      <c r="I117" s="54"/>
      <c r="J117" s="54"/>
      <c r="K117" s="54"/>
    </row>
    <row r="118" spans="2:11" x14ac:dyDescent="0.3">
      <c r="B118" s="54"/>
      <c r="C118" s="54"/>
      <c r="D118" s="55"/>
      <c r="E118" s="54"/>
      <c r="F118" s="54"/>
      <c r="G118" s="54"/>
      <c r="H118" s="54"/>
      <c r="I118" s="54"/>
      <c r="J118" s="54"/>
      <c r="K118" s="54"/>
    </row>
    <row r="119" spans="2:11" x14ac:dyDescent="0.3">
      <c r="B119" s="54"/>
      <c r="C119" s="54"/>
      <c r="D119" s="55"/>
      <c r="E119" s="54"/>
      <c r="F119" s="54"/>
      <c r="G119" s="54"/>
      <c r="H119" s="54"/>
      <c r="I119" s="54"/>
      <c r="J119" s="54"/>
      <c r="K119" s="54"/>
    </row>
    <row r="120" spans="2:11" x14ac:dyDescent="0.3">
      <c r="B120" s="54"/>
      <c r="C120" s="54"/>
      <c r="D120" s="55"/>
      <c r="E120" s="54"/>
      <c r="F120" s="54"/>
      <c r="G120" s="54"/>
      <c r="H120" s="54"/>
      <c r="I120" s="54"/>
      <c r="J120" s="54"/>
      <c r="K120" s="54"/>
    </row>
    <row r="121" spans="2:11" x14ac:dyDescent="0.3">
      <c r="B121" s="54"/>
      <c r="C121" s="54"/>
      <c r="D121" s="55"/>
      <c r="E121" s="54"/>
      <c r="F121" s="54"/>
      <c r="G121" s="54"/>
      <c r="H121" s="54"/>
      <c r="I121" s="54"/>
      <c r="J121" s="54"/>
      <c r="K121" s="54"/>
    </row>
    <row r="122" spans="2:11" x14ac:dyDescent="0.3">
      <c r="B122" s="54"/>
      <c r="C122" s="54"/>
      <c r="D122" s="55"/>
      <c r="E122" s="54"/>
      <c r="F122" s="54"/>
      <c r="G122" s="54"/>
      <c r="H122" s="54"/>
      <c r="I122" s="54"/>
      <c r="J122" s="54"/>
      <c r="K122" s="54"/>
    </row>
    <row r="123" spans="2:11" x14ac:dyDescent="0.3">
      <c r="B123" s="54"/>
      <c r="C123" s="54"/>
      <c r="D123" s="55"/>
      <c r="E123" s="54"/>
      <c r="F123" s="54"/>
      <c r="G123" s="54"/>
      <c r="H123" s="54"/>
      <c r="I123" s="54"/>
      <c r="J123" s="54"/>
      <c r="K123" s="54"/>
    </row>
    <row r="124" spans="2:11" x14ac:dyDescent="0.3">
      <c r="B124" s="54"/>
      <c r="C124" s="54"/>
      <c r="D124" s="55"/>
      <c r="E124" s="54"/>
      <c r="F124" s="54"/>
      <c r="G124" s="54"/>
      <c r="H124" s="54"/>
      <c r="I124" s="54"/>
      <c r="J124" s="54"/>
      <c r="K124" s="54"/>
    </row>
    <row r="125" spans="2:11" x14ac:dyDescent="0.3">
      <c r="B125" s="54"/>
      <c r="C125" s="54"/>
      <c r="D125" s="55"/>
      <c r="E125" s="54"/>
      <c r="F125" s="54"/>
      <c r="G125" s="54"/>
      <c r="H125" s="54"/>
      <c r="I125" s="54"/>
      <c r="J125" s="54"/>
      <c r="K125" s="54"/>
    </row>
    <row r="126" spans="2:11" x14ac:dyDescent="0.3">
      <c r="B126" s="54"/>
      <c r="C126" s="54"/>
      <c r="D126" s="55"/>
      <c r="E126" s="54"/>
      <c r="F126" s="54"/>
      <c r="G126" s="54"/>
      <c r="H126" s="54"/>
      <c r="I126" s="54"/>
      <c r="J126" s="54"/>
      <c r="K126" s="54"/>
    </row>
    <row r="127" spans="2:11" x14ac:dyDescent="0.3">
      <c r="B127" s="54"/>
      <c r="C127" s="54"/>
      <c r="D127" s="55"/>
      <c r="E127" s="54"/>
      <c r="F127" s="54"/>
      <c r="G127" s="54"/>
      <c r="H127" s="54"/>
      <c r="I127" s="54"/>
      <c r="J127" s="54"/>
      <c r="K127" s="54"/>
    </row>
    <row r="128" spans="2:11" x14ac:dyDescent="0.3">
      <c r="B128" s="54"/>
      <c r="C128" s="54"/>
      <c r="D128" s="55"/>
      <c r="E128" s="54"/>
      <c r="F128" s="54"/>
      <c r="G128" s="54"/>
      <c r="H128" s="54"/>
      <c r="I128" s="54"/>
      <c r="J128" s="54"/>
      <c r="K128" s="54"/>
    </row>
    <row r="129" spans="2:11" x14ac:dyDescent="0.3">
      <c r="B129" s="54"/>
      <c r="C129" s="54"/>
      <c r="D129" s="55"/>
      <c r="E129" s="54"/>
      <c r="F129" s="54"/>
      <c r="G129" s="54"/>
      <c r="H129" s="54"/>
      <c r="I129" s="54"/>
      <c r="J129" s="54"/>
      <c r="K129" s="54"/>
    </row>
    <row r="130" spans="2:11" x14ac:dyDescent="0.3">
      <c r="B130" s="54"/>
      <c r="C130" s="54"/>
      <c r="D130" s="55"/>
      <c r="E130" s="54"/>
      <c r="F130" s="54"/>
      <c r="G130" s="54"/>
      <c r="H130" s="54"/>
      <c r="I130" s="54"/>
      <c r="J130" s="54"/>
      <c r="K130" s="54"/>
    </row>
    <row r="131" spans="2:11" x14ac:dyDescent="0.3">
      <c r="B131" s="54"/>
      <c r="C131" s="54"/>
      <c r="D131" s="55"/>
      <c r="E131" s="54"/>
      <c r="F131" s="54"/>
      <c r="G131" s="54"/>
      <c r="H131" s="54"/>
      <c r="I131" s="54"/>
      <c r="J131" s="54"/>
      <c r="K131" s="54"/>
    </row>
    <row r="132" spans="2:11" x14ac:dyDescent="0.3">
      <c r="B132" s="54"/>
      <c r="C132" s="54"/>
      <c r="D132" s="55"/>
      <c r="E132" s="54"/>
      <c r="F132" s="54"/>
      <c r="G132" s="54"/>
      <c r="H132" s="54"/>
      <c r="I132" s="54"/>
      <c r="J132" s="54"/>
      <c r="K132" s="54"/>
    </row>
    <row r="133" spans="2:11" x14ac:dyDescent="0.3">
      <c r="B133" s="54"/>
      <c r="C133" s="54"/>
      <c r="D133" s="55"/>
      <c r="E133" s="54"/>
      <c r="F133" s="54"/>
      <c r="G133" s="54"/>
      <c r="H133" s="54"/>
      <c r="I133" s="54"/>
      <c r="J133" s="54"/>
      <c r="K133" s="54"/>
    </row>
    <row r="134" spans="2:11" x14ac:dyDescent="0.3">
      <c r="B134" s="54"/>
      <c r="C134" s="54"/>
      <c r="D134" s="55"/>
      <c r="E134" s="54"/>
      <c r="F134" s="54"/>
      <c r="G134" s="54"/>
      <c r="H134" s="54"/>
      <c r="I134" s="54"/>
      <c r="J134" s="54"/>
      <c r="K134" s="54"/>
    </row>
    <row r="135" spans="2:11" x14ac:dyDescent="0.3">
      <c r="B135" s="54"/>
      <c r="C135" s="54"/>
      <c r="D135" s="55"/>
      <c r="E135" s="54"/>
      <c r="F135" s="54"/>
      <c r="G135" s="54"/>
      <c r="H135" s="54"/>
      <c r="I135" s="54"/>
      <c r="J135" s="54"/>
      <c r="K135" s="54"/>
    </row>
    <row r="136" spans="2:11" x14ac:dyDescent="0.3">
      <c r="B136" s="54"/>
      <c r="C136" s="54"/>
      <c r="D136" s="55"/>
      <c r="E136" s="54"/>
      <c r="F136" s="54"/>
      <c r="G136" s="54"/>
      <c r="H136" s="54"/>
      <c r="I136" s="54"/>
      <c r="J136" s="54"/>
      <c r="K136" s="54"/>
    </row>
    <row r="137" spans="2:11" x14ac:dyDescent="0.3">
      <c r="B137" s="54"/>
      <c r="C137" s="54"/>
      <c r="D137" s="55"/>
      <c r="E137" s="54"/>
      <c r="F137" s="54"/>
      <c r="G137" s="54"/>
      <c r="H137" s="54"/>
      <c r="I137" s="54"/>
      <c r="J137" s="54"/>
      <c r="K137" s="54"/>
    </row>
    <row r="138" spans="2:11" x14ac:dyDescent="0.3">
      <c r="B138" s="54"/>
      <c r="C138" s="54"/>
      <c r="D138" s="55"/>
      <c r="E138" s="54"/>
      <c r="F138" s="54"/>
      <c r="G138" s="54"/>
      <c r="H138" s="54"/>
      <c r="I138" s="54"/>
      <c r="J138" s="54"/>
      <c r="K138" s="54"/>
    </row>
    <row r="139" spans="2:11" x14ac:dyDescent="0.3">
      <c r="B139" s="54"/>
      <c r="C139" s="54"/>
      <c r="D139" s="55"/>
      <c r="E139" s="54"/>
      <c r="F139" s="54"/>
      <c r="G139" s="54"/>
      <c r="H139" s="54"/>
      <c r="I139" s="54"/>
      <c r="J139" s="54"/>
      <c r="K139" s="54"/>
    </row>
    <row r="140" spans="2:11" x14ac:dyDescent="0.3">
      <c r="B140" s="54"/>
      <c r="C140" s="54"/>
      <c r="D140" s="55"/>
      <c r="E140" s="54"/>
      <c r="F140" s="54"/>
      <c r="G140" s="54"/>
      <c r="H140" s="54"/>
      <c r="I140" s="54"/>
      <c r="J140" s="54"/>
      <c r="K140" s="54"/>
    </row>
    <row r="141" spans="2:11" x14ac:dyDescent="0.3">
      <c r="B141" s="54"/>
      <c r="C141" s="54"/>
      <c r="D141" s="55"/>
      <c r="E141" s="54"/>
      <c r="F141" s="54"/>
      <c r="G141" s="54"/>
      <c r="H141" s="54"/>
      <c r="I141" s="54"/>
      <c r="J141" s="54"/>
      <c r="K141" s="54"/>
    </row>
    <row r="142" spans="2:11" x14ac:dyDescent="0.3">
      <c r="B142" s="54"/>
      <c r="C142" s="54"/>
      <c r="D142" s="55"/>
      <c r="E142" s="54"/>
      <c r="F142" s="54"/>
      <c r="G142" s="54"/>
      <c r="H142" s="54"/>
      <c r="I142" s="54"/>
      <c r="J142" s="54"/>
      <c r="K142" s="54"/>
    </row>
    <row r="143" spans="2:11" x14ac:dyDescent="0.3">
      <c r="B143" s="54"/>
      <c r="C143" s="54"/>
      <c r="D143" s="55"/>
      <c r="E143" s="54"/>
      <c r="F143" s="54"/>
      <c r="G143" s="54"/>
      <c r="H143" s="54"/>
      <c r="I143" s="54"/>
      <c r="J143" s="54"/>
      <c r="K143" s="54"/>
    </row>
    <row r="144" spans="2:11" x14ac:dyDescent="0.3">
      <c r="B144" s="54"/>
      <c r="C144" s="54"/>
      <c r="D144" s="55"/>
      <c r="E144" s="54"/>
      <c r="F144" s="54"/>
      <c r="G144" s="54"/>
      <c r="H144" s="54"/>
      <c r="I144" s="54"/>
      <c r="J144" s="54"/>
      <c r="K144" s="54"/>
    </row>
    <row r="145" spans="2:11" x14ac:dyDescent="0.3">
      <c r="B145" s="54"/>
      <c r="C145" s="54"/>
      <c r="D145" s="55"/>
      <c r="E145" s="54"/>
      <c r="F145" s="54"/>
      <c r="G145" s="54"/>
      <c r="H145" s="54"/>
      <c r="I145" s="54"/>
      <c r="J145" s="54"/>
      <c r="K145" s="54"/>
    </row>
    <row r="146" spans="2:11" x14ac:dyDescent="0.3">
      <c r="B146" s="54"/>
      <c r="C146" s="54"/>
      <c r="D146" s="55"/>
      <c r="E146" s="54"/>
      <c r="F146" s="54"/>
      <c r="G146" s="54"/>
      <c r="H146" s="54"/>
      <c r="I146" s="54"/>
      <c r="J146" s="54"/>
      <c r="K146" s="54"/>
    </row>
    <row r="147" spans="2:11" x14ac:dyDescent="0.3">
      <c r="B147" s="54"/>
      <c r="C147" s="54"/>
      <c r="D147" s="55"/>
      <c r="E147" s="54"/>
      <c r="F147" s="54"/>
      <c r="G147" s="54"/>
      <c r="H147" s="54"/>
      <c r="I147" s="54"/>
      <c r="J147" s="54"/>
      <c r="K147" s="54"/>
    </row>
    <row r="148" spans="2:11" x14ac:dyDescent="0.3">
      <c r="B148" s="54"/>
      <c r="C148" s="54"/>
      <c r="D148" s="55"/>
      <c r="E148" s="54"/>
      <c r="F148" s="54"/>
      <c r="G148" s="54"/>
      <c r="H148" s="54"/>
      <c r="I148" s="54"/>
      <c r="J148" s="54"/>
      <c r="K148" s="54"/>
    </row>
    <row r="149" spans="2:11" x14ac:dyDescent="0.3">
      <c r="B149" s="54"/>
      <c r="C149" s="54"/>
      <c r="D149" s="55"/>
      <c r="E149" s="54"/>
      <c r="F149" s="54"/>
      <c r="G149" s="54"/>
      <c r="H149" s="54"/>
      <c r="I149" s="54"/>
      <c r="J149" s="54"/>
      <c r="K149" s="54"/>
    </row>
    <row r="150" spans="2:11" x14ac:dyDescent="0.3">
      <c r="B150" s="54"/>
      <c r="C150" s="54"/>
      <c r="D150" s="55"/>
      <c r="E150" s="54"/>
      <c r="F150" s="54"/>
      <c r="G150" s="54"/>
      <c r="H150" s="54"/>
      <c r="I150" s="54"/>
      <c r="J150" s="54"/>
      <c r="K150" s="54"/>
    </row>
    <row r="151" spans="2:11" x14ac:dyDescent="0.3">
      <c r="B151" s="54"/>
      <c r="C151" s="54"/>
      <c r="D151" s="55"/>
      <c r="E151" s="54"/>
      <c r="F151" s="54"/>
      <c r="G151" s="54"/>
      <c r="H151" s="54"/>
      <c r="I151" s="54"/>
      <c r="J151" s="54"/>
      <c r="K151" s="54"/>
    </row>
    <row r="152" spans="2:11" x14ac:dyDescent="0.3">
      <c r="B152" s="54"/>
      <c r="C152" s="54"/>
      <c r="D152" s="55"/>
      <c r="E152" s="54"/>
      <c r="F152" s="54"/>
      <c r="G152" s="54"/>
      <c r="H152" s="54"/>
      <c r="I152" s="54"/>
      <c r="J152" s="54"/>
      <c r="K152" s="54"/>
    </row>
    <row r="153" spans="2:11" x14ac:dyDescent="0.3">
      <c r="B153" s="54"/>
      <c r="C153" s="54"/>
      <c r="D153" s="55"/>
      <c r="E153" s="54"/>
      <c r="F153" s="54"/>
      <c r="G153" s="54"/>
      <c r="H153" s="54"/>
      <c r="I153" s="54"/>
      <c r="J153" s="54"/>
      <c r="K153" s="54"/>
    </row>
    <row r="154" spans="2:11" x14ac:dyDescent="0.3">
      <c r="B154" s="54"/>
      <c r="C154" s="54"/>
      <c r="D154" s="55"/>
      <c r="E154" s="54"/>
      <c r="F154" s="54"/>
      <c r="G154" s="54"/>
      <c r="H154" s="54"/>
      <c r="I154" s="54"/>
      <c r="J154" s="54"/>
      <c r="K154" s="54"/>
    </row>
    <row r="155" spans="2:11" x14ac:dyDescent="0.3">
      <c r="B155" s="54"/>
      <c r="C155" s="54"/>
      <c r="D155" s="55"/>
      <c r="E155" s="54"/>
      <c r="F155" s="54"/>
      <c r="G155" s="54"/>
      <c r="H155" s="54"/>
      <c r="I155" s="54"/>
      <c r="J155" s="54"/>
      <c r="K155" s="54"/>
    </row>
    <row r="156" spans="2:11" x14ac:dyDescent="0.3">
      <c r="B156" s="54"/>
      <c r="C156" s="54"/>
      <c r="D156" s="55"/>
      <c r="E156" s="54"/>
      <c r="F156" s="54"/>
      <c r="G156" s="54"/>
      <c r="H156" s="54"/>
      <c r="I156" s="54"/>
      <c r="J156" s="54"/>
      <c r="K156" s="54"/>
    </row>
    <row r="157" spans="2:11" x14ac:dyDescent="0.3">
      <c r="B157" s="54"/>
      <c r="C157" s="54"/>
      <c r="D157" s="55"/>
      <c r="E157" s="54"/>
      <c r="F157" s="54"/>
      <c r="G157" s="54"/>
      <c r="H157" s="54"/>
      <c r="I157" s="54"/>
      <c r="J157" s="54"/>
      <c r="K157" s="54"/>
    </row>
    <row r="158" spans="2:11" x14ac:dyDescent="0.3">
      <c r="B158" s="54"/>
      <c r="C158" s="54"/>
      <c r="D158" s="55"/>
      <c r="E158" s="54"/>
      <c r="F158" s="54"/>
      <c r="G158" s="54"/>
      <c r="H158" s="54"/>
      <c r="I158" s="54"/>
      <c r="J158" s="54"/>
      <c r="K158" s="54"/>
    </row>
    <row r="159" spans="2:11" x14ac:dyDescent="0.3">
      <c r="B159" s="54"/>
      <c r="C159" s="54"/>
      <c r="D159" s="55"/>
      <c r="E159" s="54"/>
      <c r="F159" s="54"/>
      <c r="G159" s="54"/>
      <c r="H159" s="54"/>
      <c r="I159" s="54"/>
      <c r="J159" s="54"/>
      <c r="K159" s="54"/>
    </row>
    <row r="160" spans="2:11" x14ac:dyDescent="0.3">
      <c r="B160" s="54"/>
      <c r="C160" s="54"/>
      <c r="D160" s="55"/>
      <c r="E160" s="54"/>
      <c r="F160" s="54"/>
      <c r="G160" s="54"/>
      <c r="H160" s="54"/>
      <c r="I160" s="54"/>
      <c r="J160" s="54"/>
      <c r="K160" s="54"/>
    </row>
    <row r="161" spans="2:11" x14ac:dyDescent="0.3">
      <c r="B161" s="54"/>
      <c r="C161" s="54"/>
      <c r="D161" s="55"/>
      <c r="E161" s="54"/>
      <c r="F161" s="54"/>
      <c r="G161" s="54"/>
      <c r="H161" s="54"/>
      <c r="I161" s="54"/>
      <c r="J161" s="54"/>
      <c r="K161" s="54"/>
    </row>
    <row r="162" spans="2:11" x14ac:dyDescent="0.3">
      <c r="B162" s="54"/>
      <c r="C162" s="54"/>
      <c r="D162" s="55"/>
      <c r="E162" s="54"/>
      <c r="F162" s="54"/>
      <c r="G162" s="54"/>
      <c r="H162" s="54"/>
      <c r="I162" s="54"/>
      <c r="J162" s="54"/>
      <c r="K162" s="54"/>
    </row>
    <row r="163" spans="2:11" x14ac:dyDescent="0.3">
      <c r="B163" s="54"/>
      <c r="C163" s="54"/>
      <c r="D163" s="55"/>
      <c r="E163" s="54"/>
      <c r="F163" s="54"/>
      <c r="G163" s="54"/>
      <c r="H163" s="54"/>
      <c r="I163" s="54"/>
      <c r="J163" s="54"/>
      <c r="K163" s="54"/>
    </row>
    <row r="164" spans="2:11" x14ac:dyDescent="0.3">
      <c r="B164" s="54"/>
      <c r="C164" s="54"/>
      <c r="D164" s="55"/>
      <c r="E164" s="54"/>
      <c r="F164" s="54"/>
      <c r="G164" s="54"/>
      <c r="H164" s="54"/>
      <c r="I164" s="54"/>
      <c r="J164" s="54"/>
      <c r="K164" s="54"/>
    </row>
    <row r="165" spans="2:11" x14ac:dyDescent="0.3">
      <c r="B165" s="54"/>
      <c r="C165" s="54"/>
      <c r="D165" s="55"/>
      <c r="E165" s="54"/>
      <c r="F165" s="54"/>
      <c r="G165" s="54"/>
      <c r="H165" s="54"/>
      <c r="I165" s="54"/>
      <c r="J165" s="54"/>
      <c r="K165" s="54"/>
    </row>
    <row r="166" spans="2:11" x14ac:dyDescent="0.3">
      <c r="B166" s="54"/>
      <c r="C166" s="54"/>
      <c r="D166" s="55"/>
      <c r="E166" s="54"/>
      <c r="F166" s="54"/>
      <c r="G166" s="54"/>
      <c r="H166" s="54"/>
      <c r="I166" s="54"/>
      <c r="J166" s="54"/>
      <c r="K166" s="54"/>
    </row>
    <row r="167" spans="2:11" x14ac:dyDescent="0.3">
      <c r="B167" s="54"/>
      <c r="C167" s="54"/>
      <c r="D167" s="55"/>
      <c r="E167" s="54"/>
      <c r="F167" s="54"/>
      <c r="G167" s="54"/>
      <c r="H167" s="54"/>
      <c r="I167" s="54"/>
      <c r="J167" s="54"/>
      <c r="K167" s="54"/>
    </row>
    <row r="168" spans="2:11" x14ac:dyDescent="0.3">
      <c r="B168" s="54"/>
      <c r="C168" s="54"/>
      <c r="D168" s="55"/>
      <c r="E168" s="54"/>
      <c r="F168" s="54"/>
      <c r="G168" s="54"/>
      <c r="H168" s="54"/>
      <c r="I168" s="54"/>
      <c r="J168" s="54"/>
      <c r="K168" s="54"/>
    </row>
    <row r="169" spans="2:11" x14ac:dyDescent="0.3">
      <c r="B169" s="54"/>
      <c r="C169" s="54"/>
      <c r="D169" s="55"/>
      <c r="E169" s="54"/>
      <c r="F169" s="54"/>
      <c r="G169" s="54"/>
      <c r="H169" s="54"/>
      <c r="I169" s="54"/>
      <c r="J169" s="54"/>
      <c r="K169" s="54"/>
    </row>
    <row r="170" spans="2:11" x14ac:dyDescent="0.3">
      <c r="B170" s="54"/>
      <c r="C170" s="54"/>
      <c r="D170" s="55"/>
      <c r="E170" s="54"/>
      <c r="F170" s="54"/>
      <c r="G170" s="54"/>
      <c r="H170" s="54"/>
      <c r="I170" s="54"/>
      <c r="J170" s="54"/>
      <c r="K170" s="54"/>
    </row>
    <row r="171" spans="2:11" x14ac:dyDescent="0.3">
      <c r="B171" s="54"/>
      <c r="C171" s="54"/>
      <c r="D171" s="55"/>
      <c r="E171" s="54"/>
      <c r="F171" s="54"/>
      <c r="G171" s="54"/>
      <c r="H171" s="54"/>
      <c r="I171" s="54"/>
      <c r="J171" s="54"/>
      <c r="K171" s="54"/>
    </row>
    <row r="172" spans="2:11" x14ac:dyDescent="0.3">
      <c r="B172" s="54"/>
      <c r="C172" s="54"/>
      <c r="D172" s="55"/>
      <c r="E172" s="54"/>
      <c r="F172" s="54"/>
      <c r="G172" s="54"/>
      <c r="H172" s="54"/>
      <c r="I172" s="54"/>
      <c r="J172" s="54"/>
      <c r="K172" s="54"/>
    </row>
    <row r="173" spans="2:11" x14ac:dyDescent="0.3">
      <c r="B173" s="54"/>
      <c r="C173" s="54"/>
      <c r="D173" s="55"/>
      <c r="E173" s="54"/>
      <c r="F173" s="54"/>
      <c r="G173" s="54"/>
      <c r="H173" s="54"/>
      <c r="I173" s="54"/>
      <c r="J173" s="54"/>
      <c r="K173" s="54"/>
    </row>
    <row r="174" spans="2:11" x14ac:dyDescent="0.3">
      <c r="B174" s="54"/>
      <c r="C174" s="54"/>
      <c r="D174" s="55"/>
      <c r="E174" s="54"/>
      <c r="F174" s="54"/>
      <c r="G174" s="54"/>
      <c r="H174" s="54"/>
      <c r="I174" s="54"/>
      <c r="J174" s="54"/>
      <c r="K174" s="54"/>
    </row>
    <row r="175" spans="2:11" x14ac:dyDescent="0.3">
      <c r="B175" s="54"/>
      <c r="C175" s="54"/>
      <c r="D175" s="55"/>
      <c r="E175" s="54"/>
      <c r="F175" s="54"/>
      <c r="G175" s="54"/>
      <c r="H175" s="54"/>
      <c r="I175" s="54"/>
      <c r="J175" s="54"/>
      <c r="K175" s="54"/>
    </row>
    <row r="176" spans="2:11" x14ac:dyDescent="0.3">
      <c r="B176" s="54"/>
      <c r="C176" s="54"/>
      <c r="D176" s="55"/>
      <c r="E176" s="54"/>
      <c r="F176" s="54"/>
      <c r="G176" s="54"/>
      <c r="H176" s="54"/>
      <c r="I176" s="54"/>
      <c r="J176" s="54"/>
      <c r="K176" s="54"/>
    </row>
    <row r="177" spans="2:11" x14ac:dyDescent="0.3">
      <c r="B177" s="54"/>
      <c r="C177" s="54"/>
      <c r="D177" s="55"/>
      <c r="E177" s="54"/>
      <c r="F177" s="54"/>
      <c r="G177" s="54"/>
      <c r="H177" s="54"/>
      <c r="I177" s="54"/>
      <c r="J177" s="54"/>
      <c r="K177" s="54"/>
    </row>
    <row r="178" spans="2:11" x14ac:dyDescent="0.3">
      <c r="B178" s="54"/>
      <c r="C178" s="54"/>
      <c r="D178" s="55"/>
      <c r="E178" s="54"/>
      <c r="F178" s="54"/>
      <c r="G178" s="54"/>
      <c r="H178" s="54"/>
      <c r="I178" s="54"/>
      <c r="J178" s="54"/>
      <c r="K178" s="54"/>
    </row>
    <row r="179" spans="2:11" x14ac:dyDescent="0.3">
      <c r="B179" s="54"/>
      <c r="C179" s="54"/>
      <c r="D179" s="55"/>
      <c r="E179" s="54"/>
      <c r="F179" s="54"/>
      <c r="G179" s="54"/>
      <c r="H179" s="54"/>
      <c r="I179" s="54"/>
      <c r="J179" s="54"/>
      <c r="K179" s="54"/>
    </row>
    <row r="180" spans="2:11" x14ac:dyDescent="0.3">
      <c r="B180" s="54"/>
      <c r="C180" s="54"/>
      <c r="D180" s="55"/>
      <c r="E180" s="54"/>
      <c r="F180" s="54"/>
      <c r="G180" s="54"/>
      <c r="H180" s="54"/>
      <c r="I180" s="54"/>
      <c r="J180" s="54"/>
      <c r="K180" s="54"/>
    </row>
    <row r="181" spans="2:11" x14ac:dyDescent="0.3">
      <c r="B181" s="54"/>
      <c r="C181" s="54"/>
      <c r="D181" s="55"/>
      <c r="E181" s="54"/>
      <c r="F181" s="54"/>
      <c r="G181" s="54"/>
      <c r="H181" s="54"/>
      <c r="I181" s="54"/>
      <c r="J181" s="54"/>
      <c r="K181" s="54"/>
    </row>
    <row r="182" spans="2:11" x14ac:dyDescent="0.3">
      <c r="B182" s="54"/>
      <c r="C182" s="54"/>
      <c r="D182" s="55"/>
      <c r="E182" s="54"/>
      <c r="F182" s="54"/>
      <c r="G182" s="54"/>
      <c r="H182" s="54"/>
      <c r="I182" s="54"/>
      <c r="J182" s="54"/>
      <c r="K182" s="54"/>
    </row>
    <row r="183" spans="2:11" x14ac:dyDescent="0.3">
      <c r="B183" s="54"/>
      <c r="C183" s="54"/>
      <c r="D183" s="55"/>
      <c r="E183" s="54"/>
      <c r="F183" s="54"/>
      <c r="G183" s="54"/>
      <c r="H183" s="54"/>
      <c r="I183" s="54"/>
      <c r="J183" s="54"/>
      <c r="K183" s="54"/>
    </row>
    <row r="184" spans="2:11" x14ac:dyDescent="0.3">
      <c r="B184" s="54"/>
      <c r="C184" s="54"/>
      <c r="D184" s="55"/>
      <c r="E184" s="54"/>
      <c r="F184" s="54"/>
      <c r="G184" s="54"/>
      <c r="H184" s="54"/>
      <c r="I184" s="54"/>
      <c r="J184" s="54"/>
      <c r="K184" s="54"/>
    </row>
    <row r="185" spans="2:11" x14ac:dyDescent="0.3">
      <c r="B185" s="54"/>
      <c r="C185" s="54"/>
      <c r="D185" s="55"/>
      <c r="E185" s="54"/>
      <c r="F185" s="54"/>
      <c r="G185" s="54"/>
      <c r="H185" s="54"/>
      <c r="I185" s="54"/>
      <c r="J185" s="54"/>
      <c r="K185" s="54"/>
    </row>
    <row r="186" spans="2:11" x14ac:dyDescent="0.3">
      <c r="B186" s="54"/>
      <c r="C186" s="54"/>
      <c r="D186" s="55"/>
      <c r="E186" s="54"/>
      <c r="F186" s="54"/>
      <c r="G186" s="54"/>
      <c r="H186" s="54"/>
      <c r="I186" s="54"/>
      <c r="J186" s="54"/>
      <c r="K186" s="54"/>
    </row>
    <row r="187" spans="2:11" x14ac:dyDescent="0.3">
      <c r="B187" s="54"/>
      <c r="C187" s="54"/>
      <c r="D187" s="55"/>
      <c r="E187" s="54"/>
      <c r="F187" s="54"/>
      <c r="G187" s="54"/>
      <c r="H187" s="54"/>
      <c r="I187" s="54"/>
      <c r="J187" s="54"/>
      <c r="K187" s="54"/>
    </row>
    <row r="188" spans="2:11" x14ac:dyDescent="0.3">
      <c r="B188" s="54"/>
      <c r="C188" s="54"/>
      <c r="D188" s="55"/>
      <c r="E188" s="54"/>
      <c r="F188" s="54"/>
      <c r="G188" s="54"/>
      <c r="H188" s="54"/>
      <c r="I188" s="54"/>
      <c r="J188" s="54"/>
      <c r="K188" s="54"/>
    </row>
    <row r="189" spans="2:11" x14ac:dyDescent="0.3">
      <c r="B189" s="54"/>
      <c r="C189" s="54"/>
      <c r="D189" s="55"/>
      <c r="E189" s="54"/>
      <c r="F189" s="54"/>
      <c r="G189" s="54"/>
      <c r="H189" s="54"/>
      <c r="I189" s="54"/>
      <c r="J189" s="54"/>
      <c r="K189" s="54"/>
    </row>
    <row r="190" spans="2:11" x14ac:dyDescent="0.3">
      <c r="B190" s="54"/>
      <c r="C190" s="54"/>
      <c r="D190" s="55"/>
      <c r="E190" s="54"/>
      <c r="F190" s="54"/>
      <c r="G190" s="54"/>
      <c r="H190" s="54"/>
      <c r="I190" s="54"/>
      <c r="J190" s="54"/>
      <c r="K190" s="54"/>
    </row>
    <row r="191" spans="2:11" x14ac:dyDescent="0.3">
      <c r="B191" s="54"/>
      <c r="C191" s="54"/>
      <c r="D191" s="55"/>
      <c r="E191" s="54"/>
      <c r="F191" s="54"/>
      <c r="G191" s="54"/>
      <c r="H191" s="54"/>
      <c r="I191" s="54"/>
      <c r="J191" s="54"/>
      <c r="K191" s="54"/>
    </row>
    <row r="192" spans="2:11" x14ac:dyDescent="0.3">
      <c r="B192" s="54"/>
      <c r="C192" s="54"/>
      <c r="D192" s="55"/>
      <c r="E192" s="54"/>
      <c r="F192" s="54"/>
      <c r="G192" s="54"/>
      <c r="H192" s="54"/>
      <c r="I192" s="54"/>
      <c r="J192" s="54"/>
      <c r="K192" s="54"/>
    </row>
    <row r="193" spans="2:11" x14ac:dyDescent="0.3">
      <c r="B193" s="54"/>
      <c r="C193" s="54"/>
      <c r="D193" s="55"/>
      <c r="E193" s="54"/>
      <c r="F193" s="54"/>
      <c r="G193" s="54"/>
      <c r="H193" s="54"/>
      <c r="I193" s="54"/>
      <c r="J193" s="54"/>
      <c r="K193" s="54"/>
    </row>
    <row r="194" spans="2:11" x14ac:dyDescent="0.3">
      <c r="B194" s="54"/>
      <c r="C194" s="54"/>
      <c r="D194" s="55"/>
      <c r="E194" s="54"/>
      <c r="F194" s="54"/>
      <c r="G194" s="54"/>
      <c r="H194" s="54"/>
      <c r="I194" s="54"/>
      <c r="J194" s="54"/>
      <c r="K194" s="54"/>
    </row>
    <row r="195" spans="2:11" x14ac:dyDescent="0.3">
      <c r="B195" s="54"/>
      <c r="C195" s="54"/>
      <c r="D195" s="55"/>
      <c r="E195" s="54"/>
      <c r="F195" s="54"/>
      <c r="G195" s="54"/>
      <c r="H195" s="54"/>
      <c r="I195" s="54"/>
      <c r="J195" s="54"/>
      <c r="K195" s="54"/>
    </row>
    <row r="196" spans="2:11" x14ac:dyDescent="0.3">
      <c r="B196" s="54"/>
      <c r="C196" s="54"/>
      <c r="D196" s="55"/>
      <c r="E196" s="54"/>
      <c r="F196" s="54"/>
      <c r="G196" s="54"/>
      <c r="H196" s="54"/>
      <c r="I196" s="54"/>
      <c r="J196" s="54"/>
      <c r="K196" s="54"/>
    </row>
    <row r="197" spans="2:11" x14ac:dyDescent="0.3">
      <c r="B197" s="54"/>
      <c r="C197" s="54"/>
      <c r="D197" s="55"/>
      <c r="E197" s="54"/>
      <c r="F197" s="54"/>
      <c r="G197" s="54"/>
      <c r="H197" s="54"/>
      <c r="I197" s="54"/>
      <c r="J197" s="54"/>
      <c r="K197" s="54"/>
    </row>
    <row r="198" spans="2:11" x14ac:dyDescent="0.3">
      <c r="B198" s="54"/>
      <c r="C198" s="54"/>
      <c r="D198" s="55"/>
      <c r="E198" s="54"/>
      <c r="F198" s="54"/>
      <c r="G198" s="54"/>
      <c r="H198" s="54"/>
      <c r="I198" s="54"/>
      <c r="J198" s="54"/>
      <c r="K198" s="54"/>
    </row>
    <row r="199" spans="2:11" x14ac:dyDescent="0.3">
      <c r="B199" s="54"/>
      <c r="C199" s="54"/>
      <c r="D199" s="55"/>
      <c r="E199" s="54"/>
      <c r="F199" s="54"/>
      <c r="G199" s="54"/>
      <c r="H199" s="54"/>
      <c r="I199" s="54"/>
      <c r="J199" s="54"/>
      <c r="K199" s="54"/>
    </row>
    <row r="200" spans="2:11" x14ac:dyDescent="0.3">
      <c r="B200" s="54"/>
      <c r="C200" s="54"/>
      <c r="D200" s="55"/>
      <c r="E200" s="54"/>
      <c r="F200" s="54"/>
      <c r="G200" s="54"/>
      <c r="H200" s="54"/>
      <c r="I200" s="54"/>
      <c r="J200" s="54"/>
      <c r="K200" s="54"/>
    </row>
    <row r="201" spans="2:11" x14ac:dyDescent="0.3">
      <c r="B201" s="54"/>
      <c r="C201" s="54"/>
      <c r="D201" s="55"/>
      <c r="E201" s="54"/>
      <c r="F201" s="54"/>
      <c r="G201" s="54"/>
      <c r="H201" s="54"/>
      <c r="I201" s="54"/>
      <c r="J201" s="54"/>
      <c r="K201" s="54"/>
    </row>
    <row r="202" spans="2:11" x14ac:dyDescent="0.3">
      <c r="B202" s="54"/>
      <c r="C202" s="54"/>
      <c r="D202" s="55"/>
      <c r="E202" s="54"/>
      <c r="F202" s="54"/>
      <c r="G202" s="54"/>
      <c r="H202" s="54"/>
      <c r="I202" s="54"/>
      <c r="J202" s="54"/>
      <c r="K202" s="54"/>
    </row>
  </sheetData>
  <sheetProtection algorithmName="SHA-512" hashValue="7GT0+OjWJrHxF9U99EayfoP0u2kMSLAtOfqGsFuaLha2De90AQhFUeumoLb6byyD8G9kmdJ5sj72SUmSRzyzYg==" saltValue="zo8DMZIF0RNprs4+6fYUAw==" spinCount="100000" sheet="1" objects="1" scenarios="1" selectLockedCells="1"/>
  <sortState ref="AJ29:AL36">
    <sortCondition ref="AJ29"/>
  </sortState>
  <mergeCells count="224">
    <mergeCell ref="AA6:AB6"/>
    <mergeCell ref="B91:K91"/>
    <mergeCell ref="AO26:AQ26"/>
    <mergeCell ref="AC6:AD6"/>
    <mergeCell ref="B82:K82"/>
    <mergeCell ref="B84:H84"/>
    <mergeCell ref="B83:H83"/>
    <mergeCell ref="J83:K83"/>
    <mergeCell ref="J84:K84"/>
    <mergeCell ref="B85:H85"/>
    <mergeCell ref="J85:K85"/>
    <mergeCell ref="B87:K87"/>
    <mergeCell ref="B89:K89"/>
    <mergeCell ref="H45:I45"/>
    <mergeCell ref="H49:I49"/>
    <mergeCell ref="H50:I50"/>
    <mergeCell ref="B46:F46"/>
    <mergeCell ref="H46:I46"/>
    <mergeCell ref="B47:F47"/>
    <mergeCell ref="H47:I47"/>
    <mergeCell ref="B48:F48"/>
    <mergeCell ref="H48:I48"/>
    <mergeCell ref="B79:F79"/>
    <mergeCell ref="H79:I79"/>
    <mergeCell ref="B93:K93"/>
    <mergeCell ref="H95:J95"/>
    <mergeCell ref="I96:J96"/>
    <mergeCell ref="I97:J97"/>
    <mergeCell ref="I98:J98"/>
    <mergeCell ref="E9:K9"/>
    <mergeCell ref="E10:K10"/>
    <mergeCell ref="E11:K11"/>
    <mergeCell ref="E12:K12"/>
    <mergeCell ref="E13:K13"/>
    <mergeCell ref="H16:J16"/>
    <mergeCell ref="H15:J15"/>
    <mergeCell ref="B36:K36"/>
    <mergeCell ref="H37:I37"/>
    <mergeCell ref="H42:I42"/>
    <mergeCell ref="H40:I40"/>
    <mergeCell ref="H41:I41"/>
    <mergeCell ref="B45:F45"/>
    <mergeCell ref="B42:F42"/>
    <mergeCell ref="B43:F43"/>
    <mergeCell ref="B44:F44"/>
    <mergeCell ref="B37:F37"/>
    <mergeCell ref="B49:F49"/>
    <mergeCell ref="B50:F50"/>
    <mergeCell ref="B5:D5"/>
    <mergeCell ref="E5:K5"/>
    <mergeCell ref="E6:K6"/>
    <mergeCell ref="E7:K7"/>
    <mergeCell ref="E8:K8"/>
    <mergeCell ref="B31:D31"/>
    <mergeCell ref="B32:D32"/>
    <mergeCell ref="B23:G23"/>
    <mergeCell ref="B24:G24"/>
    <mergeCell ref="B25:G25"/>
    <mergeCell ref="B26:G26"/>
    <mergeCell ref="B27:G27"/>
    <mergeCell ref="E14:K14"/>
    <mergeCell ref="B17:D22"/>
    <mergeCell ref="E17:E19"/>
    <mergeCell ref="E20:E22"/>
    <mergeCell ref="I17:J17"/>
    <mergeCell ref="I18:J18"/>
    <mergeCell ref="I19:J19"/>
    <mergeCell ref="I20:J20"/>
    <mergeCell ref="I21:J21"/>
    <mergeCell ref="I22:J22"/>
    <mergeCell ref="B15:G15"/>
    <mergeCell ref="B16:G16"/>
    <mergeCell ref="BC6:BC9"/>
    <mergeCell ref="H29:I29"/>
    <mergeCell ref="B4:D4"/>
    <mergeCell ref="B2:D2"/>
    <mergeCell ref="E2:K2"/>
    <mergeCell ref="H28:J28"/>
    <mergeCell ref="I32:J32"/>
    <mergeCell ref="I33:J33"/>
    <mergeCell ref="B34:K34"/>
    <mergeCell ref="H23:I23"/>
    <mergeCell ref="H24:I24"/>
    <mergeCell ref="H25:J25"/>
    <mergeCell ref="I26:J26"/>
    <mergeCell ref="I27:J27"/>
    <mergeCell ref="B33:D33"/>
    <mergeCell ref="E30:J30"/>
    <mergeCell ref="E31:J31"/>
    <mergeCell ref="E32:H32"/>
    <mergeCell ref="E33:H33"/>
    <mergeCell ref="B28:G28"/>
    <mergeCell ref="B29:G29"/>
    <mergeCell ref="B30:D30"/>
    <mergeCell ref="AS5:AX5"/>
    <mergeCell ref="AS6:AT6"/>
    <mergeCell ref="B77:F77"/>
    <mergeCell ref="H77:I77"/>
    <mergeCell ref="B78:F78"/>
    <mergeCell ref="H78:I78"/>
    <mergeCell ref="B61:F61"/>
    <mergeCell ref="H61:I61"/>
    <mergeCell ref="G66:G79"/>
    <mergeCell ref="B68:F68"/>
    <mergeCell ref="H68:I68"/>
    <mergeCell ref="B69:F69"/>
    <mergeCell ref="H69:I69"/>
    <mergeCell ref="B70:F70"/>
    <mergeCell ref="H70:I70"/>
    <mergeCell ref="B71:F71"/>
    <mergeCell ref="H71:I71"/>
    <mergeCell ref="B72:F72"/>
    <mergeCell ref="H72:I72"/>
    <mergeCell ref="B73:F73"/>
    <mergeCell ref="H73:I73"/>
    <mergeCell ref="B74:F74"/>
    <mergeCell ref="H74:I74"/>
    <mergeCell ref="J80:K80"/>
    <mergeCell ref="B35:K35"/>
    <mergeCell ref="H53:I53"/>
    <mergeCell ref="J53:K53"/>
    <mergeCell ref="B54:F54"/>
    <mergeCell ref="H54:I54"/>
    <mergeCell ref="J54:K54"/>
    <mergeCell ref="B55:F55"/>
    <mergeCell ref="H55:I55"/>
    <mergeCell ref="J55:K55"/>
    <mergeCell ref="B56:F56"/>
    <mergeCell ref="H56:I56"/>
    <mergeCell ref="J51:K51"/>
    <mergeCell ref="J56:K56"/>
    <mergeCell ref="J77:K77"/>
    <mergeCell ref="J78:K78"/>
    <mergeCell ref="J79:K79"/>
    <mergeCell ref="J66:K66"/>
    <mergeCell ref="J46:K46"/>
    <mergeCell ref="J47:K47"/>
    <mergeCell ref="J48:K48"/>
    <mergeCell ref="J49:K49"/>
    <mergeCell ref="B57:F57"/>
    <mergeCell ref="H57:I57"/>
    <mergeCell ref="J57:K57"/>
    <mergeCell ref="B58:F58"/>
    <mergeCell ref="H58:I58"/>
    <mergeCell ref="J58:K58"/>
    <mergeCell ref="B1:D1"/>
    <mergeCell ref="E1:K1"/>
    <mergeCell ref="H44:I44"/>
    <mergeCell ref="H43:I43"/>
    <mergeCell ref="B39:F39"/>
    <mergeCell ref="H39:I39"/>
    <mergeCell ref="J39:K39"/>
    <mergeCell ref="B40:F40"/>
    <mergeCell ref="J40:K40"/>
    <mergeCell ref="B41:F41"/>
    <mergeCell ref="J41:K41"/>
    <mergeCell ref="B53:F53"/>
    <mergeCell ref="J50:K50"/>
    <mergeCell ref="J37:K37"/>
    <mergeCell ref="J42:K42"/>
    <mergeCell ref="J43:K43"/>
    <mergeCell ref="J44:K44"/>
    <mergeCell ref="J45:K45"/>
    <mergeCell ref="B51:F51"/>
    <mergeCell ref="H51:I51"/>
    <mergeCell ref="J61:K61"/>
    <mergeCell ref="B62:F62"/>
    <mergeCell ref="H62:I62"/>
    <mergeCell ref="J62:K62"/>
    <mergeCell ref="B59:F59"/>
    <mergeCell ref="H59:I59"/>
    <mergeCell ref="J59:K59"/>
    <mergeCell ref="B60:F60"/>
    <mergeCell ref="H60:I60"/>
    <mergeCell ref="J60:K60"/>
    <mergeCell ref="J72:K72"/>
    <mergeCell ref="J73:K73"/>
    <mergeCell ref="J74:K74"/>
    <mergeCell ref="J75:K75"/>
    <mergeCell ref="J76:K76"/>
    <mergeCell ref="B63:F63"/>
    <mergeCell ref="H63:I63"/>
    <mergeCell ref="J63:K63"/>
    <mergeCell ref="B64:F64"/>
    <mergeCell ref="H64:I64"/>
    <mergeCell ref="J64:K64"/>
    <mergeCell ref="B75:F75"/>
    <mergeCell ref="H75:I75"/>
    <mergeCell ref="B76:F76"/>
    <mergeCell ref="H76:I76"/>
    <mergeCell ref="H80:I80"/>
    <mergeCell ref="B3:D3"/>
    <mergeCell ref="E3:K3"/>
    <mergeCell ref="B80:G80"/>
    <mergeCell ref="B38:F38"/>
    <mergeCell ref="H38:I38"/>
    <mergeCell ref="J38:K38"/>
    <mergeCell ref="G38:G51"/>
    <mergeCell ref="B52:F52"/>
    <mergeCell ref="H52:I52"/>
    <mergeCell ref="J52:K52"/>
    <mergeCell ref="G52:G65"/>
    <mergeCell ref="B66:F66"/>
    <mergeCell ref="H66:I66"/>
    <mergeCell ref="B65:F65"/>
    <mergeCell ref="H65:I65"/>
    <mergeCell ref="J65:K65"/>
    <mergeCell ref="B67:F67"/>
    <mergeCell ref="H67:I67"/>
    <mergeCell ref="J67:K67"/>
    <mergeCell ref="J68:K68"/>
    <mergeCell ref="J69:K69"/>
    <mergeCell ref="J70:K70"/>
    <mergeCell ref="J71:K71"/>
    <mergeCell ref="AU6:AV6"/>
    <mergeCell ref="AW6:AX6"/>
    <mergeCell ref="AG6:AH6"/>
    <mergeCell ref="AI6:AJ6"/>
    <mergeCell ref="AG5:AL5"/>
    <mergeCell ref="AK6:AL6"/>
    <mergeCell ref="AM5:AR5"/>
    <mergeCell ref="AM6:AN6"/>
    <mergeCell ref="AO6:AP6"/>
    <mergeCell ref="AQ6:AR6"/>
  </mergeCells>
  <conditionalFormatting sqref="C7">
    <cfRule type="cellIs" dxfId="14" priority="17" operator="equal">
      <formula>$AE$7</formula>
    </cfRule>
  </conditionalFormatting>
  <conditionalFormatting sqref="AE9">
    <cfRule type="cellIs" dxfId="13" priority="16" operator="equal">
      <formula>$AE$8</formula>
    </cfRule>
  </conditionalFormatting>
  <conditionalFormatting sqref="C10">
    <cfRule type="cellIs" dxfId="12" priority="13" operator="equal">
      <formula>$AE$10</formula>
    </cfRule>
  </conditionalFormatting>
  <conditionalFormatting sqref="C11">
    <cfRule type="cellIs" dxfId="11" priority="12" operator="equal">
      <formula>$AE$11</formula>
    </cfRule>
  </conditionalFormatting>
  <conditionalFormatting sqref="C12">
    <cfRule type="cellIs" dxfId="10" priority="11" operator="equal">
      <formula>$AE$12</formula>
    </cfRule>
  </conditionalFormatting>
  <conditionalFormatting sqref="C13">
    <cfRule type="cellIs" dxfId="9" priority="10" operator="equal">
      <formula>$AE$13</formula>
    </cfRule>
  </conditionalFormatting>
  <conditionalFormatting sqref="C9">
    <cfRule type="cellIs" dxfId="8" priority="9" operator="equal">
      <formula>$AE$9</formula>
    </cfRule>
  </conditionalFormatting>
  <conditionalFormatting sqref="C8">
    <cfRule type="cellIs" dxfId="7" priority="8" operator="equal">
      <formula>$AE$8</formula>
    </cfRule>
  </conditionalFormatting>
  <conditionalFormatting sqref="H28:J28">
    <cfRule type="cellIs" dxfId="6" priority="6" operator="equal">
      <formula>$BE$7</formula>
    </cfRule>
  </conditionalFormatting>
  <conditionalFormatting sqref="G17">
    <cfRule type="cellIs" dxfId="5" priority="5" stopIfTrue="1" operator="equal">
      <formula>$BE$7</formula>
    </cfRule>
  </conditionalFormatting>
  <conditionalFormatting sqref="E3">
    <cfRule type="cellIs" dxfId="4" priority="4" stopIfTrue="1" operator="equal">
      <formula>$BE$7</formula>
    </cfRule>
  </conditionalFormatting>
  <conditionalFormatting sqref="I17:J22 J23:J24">
    <cfRule type="cellIs" dxfId="3" priority="3" operator="equal">
      <formula>0</formula>
    </cfRule>
  </conditionalFormatting>
  <conditionalFormatting sqref="E5:F5">
    <cfRule type="cellIs" dxfId="2" priority="20" operator="equal">
      <formula>#REF!</formula>
    </cfRule>
  </conditionalFormatting>
  <conditionalFormatting sqref="B35:K35">
    <cfRule type="cellIs" dxfId="1" priority="2" operator="equal">
      <formula>$AE$14</formula>
    </cfRule>
  </conditionalFormatting>
  <conditionalFormatting sqref="I27:J27">
    <cfRule type="cellIs" dxfId="0" priority="1" operator="equal">
      <formula>0</formula>
    </cfRule>
  </conditionalFormatting>
  <dataValidations count="3">
    <dataValidation type="list" allowBlank="1" showInputMessage="1" showErrorMessage="1" sqref="H28:J28">
      <formula1>$BE$7:$KQ$7</formula1>
    </dataValidation>
    <dataValidation type="list" allowBlank="1" showInputMessage="1" showErrorMessage="1" sqref="E3">
      <formula1>$BD$3:$BF$3</formula1>
    </dataValidation>
    <dataValidation type="list" allowBlank="1" showInputMessage="1" showErrorMessage="1" sqref="G17">
      <formula1>$BD$4:$BO$4</formula1>
    </dataValidation>
  </dataValidations>
  <pageMargins left="0.39370078740157483" right="0.39370078740157483" top="0.62992125984251968" bottom="0.62992125984251968" header="0.31496062992125984" footer="0.31496062992125984"/>
  <pageSetup paperSize="9" orientation="portrait" horizontalDpi="1200" verticalDpi="1200" r:id="rId1"/>
  <headerFooter>
    <oddHeader>&amp;L&amp;"-,Bold"&amp;10&amp;K008080www.behsa.ir&amp;R&amp;"B Nazanin,Bold"&amp;K008080آریان بهسا</oddHeader>
    <oddFooter>&amp;L&amp;"-,Bold"&amp;10&amp;K008080email: info@behsa.ir&amp;C&amp;"+,Bold"&amp;8&amp;K008080page: &amp;P/&amp;N&amp;R&amp;"-,Bold"&amp;10&amp;K008080Tel: 021-66086739</oddFooter>
  </headerFooter>
  <ignoredErrors>
    <ignoredError sqref="C12:C13"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بهسا</vt:lpstr>
      <vt:lpstr>برچسب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system</cp:lastModifiedBy>
  <cp:lastPrinted>2023-01-06T10:41:33Z</cp:lastPrinted>
  <dcterms:created xsi:type="dcterms:W3CDTF">2013-06-27T19:30:31Z</dcterms:created>
  <dcterms:modified xsi:type="dcterms:W3CDTF">2023-01-08T14:38:28Z</dcterms:modified>
</cp:coreProperties>
</file>